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8" yWindow="32760" windowWidth="14376" windowHeight="11640" activeTab="0"/>
  </bookViews>
  <sheets>
    <sheet name="титул" sheetId="1" r:id="rId1"/>
    <sheet name="план 1 сем" sheetId="2" state="hidden" r:id="rId2"/>
    <sheet name="Данные для титула" sheetId="3" r:id="rId3"/>
    <sheet name="date" sheetId="4" state="hidden" r:id="rId4"/>
    <sheet name="limit" sheetId="5" state="hidden" r:id="rId5"/>
  </sheets>
  <definedNames>
    <definedName name="Галузь">'Данные для титула'!$I$2:$I$13</definedName>
    <definedName name="Квал">'Данные для титула'!$E$2:$E$21</definedName>
    <definedName name="Квал2">'Данные для титула'!$N$1:$N$2</definedName>
    <definedName name="КодСпец">'Данные для титула'!$B$2:$B$22</definedName>
    <definedName name="Курс">'Данные для титула'!$A$2:$A$13</definedName>
    <definedName name="НазСпец">'Данные для титула'!$C$2:$C$23</definedName>
    <definedName name="ОП">'Данные для титула'!$J$2:$J$50</definedName>
    <definedName name="Основа">'Данные для титула'!$H$2:$H$6</definedName>
    <definedName name="Познач">'Данные для титула'!$D$2:$D$31</definedName>
    <definedName name="Рівень">'Данные для титула'!$G$2:$G$3</definedName>
    <definedName name="Рівень2">'Данные для титула'!$Q$4:$Q$5</definedName>
    <definedName name="Скор">'Данные для титула'!$L$1:$L$22</definedName>
    <definedName name="Термін">'Данные для титула'!$F$2:$F$5</definedName>
    <definedName name="Форми">'Данные для титула'!$Q$1:$Q$2</definedName>
  </definedNames>
  <calcPr fullCalcOnLoad="1"/>
</workbook>
</file>

<file path=xl/sharedStrings.xml><?xml version="1.0" encoding="utf-8"?>
<sst xmlns="http://schemas.openxmlformats.org/spreadsheetml/2006/main" count="359" uniqueCount="295">
  <si>
    <t>ТАВРІЙСЬКИЙ ДЕРЖАВНИЙ АГРОТЕХНОЛОГІЧНИЙ УНІВЕРСИТЕТ</t>
  </si>
  <si>
    <t>Затверджую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</si>
  <si>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</si>
  <si>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</si>
  <si>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</si>
  <si>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</si>
  <si>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</si>
  <si>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</si>
  <si>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</si>
  <si>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</si>
  <si>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</si>
  <si>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</si>
  <si>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</si>
  <si>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</si>
  <si>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051</t>
  </si>
  <si>
    <t>Економіка</t>
  </si>
  <si>
    <t>Кваліфікація</t>
  </si>
  <si>
    <t>Позначення:</t>
  </si>
  <si>
    <t>Семестрова атестація</t>
  </si>
  <si>
    <t>Навчальна практика</t>
  </si>
  <si>
    <t>Виробнича практика</t>
  </si>
  <si>
    <t>Канікули</t>
  </si>
  <si>
    <t>Всього</t>
  </si>
  <si>
    <t>ПК1</t>
  </si>
  <si>
    <t>ПК2</t>
  </si>
  <si>
    <t>Е</t>
  </si>
  <si>
    <t>Е/Р</t>
  </si>
  <si>
    <t>К</t>
  </si>
  <si>
    <t>НП</t>
  </si>
  <si>
    <t>1с</t>
  </si>
  <si>
    <t>2с</t>
  </si>
  <si>
    <t>М1 Б</t>
  </si>
  <si>
    <t>М2 Б</t>
  </si>
  <si>
    <t>КодСпец</t>
  </si>
  <si>
    <t>НазСпец</t>
  </si>
  <si>
    <t>073</t>
  </si>
  <si>
    <t>076</t>
  </si>
  <si>
    <t>075</t>
  </si>
  <si>
    <t>072</t>
  </si>
  <si>
    <t>071</t>
  </si>
  <si>
    <t>Менеджмент</t>
  </si>
  <si>
    <t>Підприємництво, торгівля та біржова діяльність</t>
  </si>
  <si>
    <t>Маркетинг</t>
  </si>
  <si>
    <t>Фінанси, банківська справа та страхування</t>
  </si>
  <si>
    <t>Облік і оподаткування</t>
  </si>
  <si>
    <t>Екологія</t>
  </si>
  <si>
    <t>Комп'ютерні науки та інформаційні технології</t>
  </si>
  <si>
    <t>Компютерні науки</t>
  </si>
  <si>
    <t>Галузеве машинобудування</t>
  </si>
  <si>
    <t>Харчові технології</t>
  </si>
  <si>
    <t>Агрономія</t>
  </si>
  <si>
    <t>Електроенергетика, електротехніка та електромеханіка</t>
  </si>
  <si>
    <t>Агроінженерія</t>
  </si>
  <si>
    <t>Цивільна безпека</t>
  </si>
  <si>
    <t>Познач</t>
  </si>
  <si>
    <t>Р</t>
  </si>
  <si>
    <t>ВП</t>
  </si>
  <si>
    <t>ДА</t>
  </si>
  <si>
    <t>Термін</t>
  </si>
  <si>
    <t>Рівень</t>
  </si>
  <si>
    <t>Бакалавр</t>
  </si>
  <si>
    <t>Магістр</t>
  </si>
  <si>
    <t>маркетингу</t>
  </si>
  <si>
    <t>з агрономії</t>
  </si>
  <si>
    <t>обліку і оподаткування</t>
  </si>
  <si>
    <t>менеджменту</t>
  </si>
  <si>
    <t>фін., банк. справи та стр.</t>
  </si>
  <si>
    <t>підпр., торг. та бірж. діял.</t>
  </si>
  <si>
    <t>Основа</t>
  </si>
  <si>
    <t>"____"____________2017 р.</t>
  </si>
  <si>
    <t>ПРОРЕКТОР З НПР________________________ O.П. ЛОМЕЙКО</t>
  </si>
  <si>
    <t>ДЕКАН ФАКУЛЬТЕТУ  ___________________________________</t>
  </si>
  <si>
    <t>** Закордонна практика за вибором студента (додатково)</t>
  </si>
  <si>
    <t>* Заняття в спортивних секціях, тренажерних залах (додатково за вибором студента)</t>
  </si>
  <si>
    <t>ВСЬОГО за 1 семестр</t>
  </si>
  <si>
    <t>Всього інших складових навч. процесу</t>
  </si>
  <si>
    <t>4. Інші складові навчального процесу</t>
  </si>
  <si>
    <t>Всього за циклом підготовки</t>
  </si>
  <si>
    <t>Всього за підциклом</t>
  </si>
  <si>
    <t>3.3 Підцикл вибіркових дисциплін професійної підготовки</t>
  </si>
  <si>
    <t>АГ</t>
  </si>
  <si>
    <t>3.2 Підцикл практичної підготовки</t>
  </si>
  <si>
    <r>
      <t>3.1 Підцикл обов</t>
    </r>
    <r>
      <rPr>
        <b/>
        <sz val="14"/>
        <rFont val="Arial"/>
        <family val="2"/>
      </rPr>
      <t>'</t>
    </r>
    <r>
      <rPr>
        <b/>
        <sz val="14"/>
        <rFont val="Times New Roman"/>
        <family val="1"/>
      </rPr>
      <t>язкових дисциплін професійної та практичної підготовки</t>
    </r>
  </si>
  <si>
    <t xml:space="preserve">3. Цикл дисциплін професійної та практичної підготовки   </t>
  </si>
  <si>
    <t>Всього за циклом</t>
  </si>
  <si>
    <t>2.2 Підцикл вибіркових дисципліни математичної та природничо-наукової підготовки</t>
  </si>
  <si>
    <r>
      <t>2.1 Підцикл обов</t>
    </r>
    <r>
      <rPr>
        <b/>
        <sz val="14"/>
        <rFont val="Arial"/>
        <family val="2"/>
      </rPr>
      <t>'</t>
    </r>
    <r>
      <rPr>
        <b/>
        <sz val="14"/>
        <rFont val="Times New Roman"/>
        <family val="1"/>
      </rPr>
      <t>язкових дисципліни математичної та природничо-наукової підготовки</t>
    </r>
  </si>
  <si>
    <t>2 Цикл дисципліни математичної та природничо-наукової підготовки</t>
  </si>
  <si>
    <t>1.2 Підцикл вибіркових дисциплін гуманітарної та соціально-економічної підготовки</t>
  </si>
  <si>
    <t>Історія та культура України (або етика та естетика, або релігієзнавство)</t>
  </si>
  <si>
    <t>1.1.1</t>
  </si>
  <si>
    <r>
      <t>1.1 Підцикл обов</t>
    </r>
    <r>
      <rPr>
        <b/>
        <sz val="14"/>
        <rFont val="Arial"/>
        <family val="2"/>
      </rPr>
      <t>'</t>
    </r>
    <r>
      <rPr>
        <b/>
        <sz val="14"/>
        <rFont val="Times New Roman"/>
        <family val="1"/>
      </rPr>
      <t>язкових дисциплін гуманітарної та соціально-економічної підготовки</t>
    </r>
  </si>
  <si>
    <t>1 Цикл дисциплін гуманітарної та соціально-економічної підготовки</t>
  </si>
  <si>
    <t>Годин</t>
  </si>
  <si>
    <t>Кредитів</t>
  </si>
  <si>
    <t>Семінарські заняття</t>
  </si>
  <si>
    <t>Практичні заняття</t>
  </si>
  <si>
    <t>Лабораторні заняття</t>
  </si>
  <si>
    <t>Лекції</t>
  </si>
  <si>
    <t>Дифірінційований залік</t>
  </si>
  <si>
    <t>Екзамен</t>
  </si>
  <si>
    <t>проекти</t>
  </si>
  <si>
    <t>роботи</t>
  </si>
  <si>
    <t>у тому числі</t>
  </si>
  <si>
    <t>Форма контролю</t>
  </si>
  <si>
    <t>Домашні завдання</t>
  </si>
  <si>
    <t>Розрахункові роботи</t>
  </si>
  <si>
    <t>Аудиторні контрольні роботи</t>
  </si>
  <si>
    <t>Курсові</t>
  </si>
  <si>
    <t>Самостійна робота</t>
  </si>
  <si>
    <t>з них аудиторних</t>
  </si>
  <si>
    <t>Всього у семестрі</t>
  </si>
  <si>
    <t>Назва кафедри</t>
  </si>
  <si>
    <r>
      <t>1 семестр</t>
    </r>
    <r>
      <rPr>
        <sz val="14"/>
        <rFont val="Times New Roman"/>
        <family val="1"/>
      </rPr>
      <t xml:space="preserve"> </t>
    </r>
  </si>
  <si>
    <t>НАЗВА НАВЧАЛЬНИХ ДИСЦИПЛІН</t>
  </si>
  <si>
    <t>Шифр</t>
  </si>
  <si>
    <t>СГН</t>
  </si>
  <si>
    <t>Дипломна робота</t>
  </si>
  <si>
    <t>Підсумкова атестація</t>
  </si>
  <si>
    <t>Підготовка до підсумкової атестації або дипломування</t>
  </si>
  <si>
    <t>Курси</t>
  </si>
  <si>
    <t>2. Зведені данні з бюджету часу (тижні)</t>
  </si>
  <si>
    <t>- підвищення рейтингу</t>
  </si>
  <si>
    <t>- виробнича практика</t>
  </si>
  <si>
    <t>- екзаменаційна сесія</t>
  </si>
  <si>
    <t>- дипломування</t>
  </si>
  <si>
    <t>- навчальна практика</t>
  </si>
  <si>
    <t>- теоретичне навчання</t>
  </si>
  <si>
    <t>д.т.н., професор</t>
  </si>
  <si>
    <t>Ректор ТДАТУ,</t>
  </si>
  <si>
    <t>МІНІСТЕРСТВО ОСВІТИ І НАУКИ УКРАЇНИ</t>
  </si>
  <si>
    <t>05 Соціальні та поведінкові науки</t>
  </si>
  <si>
    <t>07 Управління та адміністрування</t>
  </si>
  <si>
    <t>10 Природничі науки</t>
  </si>
  <si>
    <t>12 Інформаційні технології</t>
  </si>
  <si>
    <t>13 Механічна інженерія</t>
  </si>
  <si>
    <t>14 Електрична інженерія</t>
  </si>
  <si>
    <t>18 Виробництво та технології</t>
  </si>
  <si>
    <t>19 Архітектура та будівництво</t>
  </si>
  <si>
    <t>20 Аграрні науки та продовольство</t>
  </si>
  <si>
    <t>26 Цивільна безпека</t>
  </si>
  <si>
    <t>28 Публічне управління та адміністрування</t>
  </si>
  <si>
    <t>Галузь</t>
  </si>
  <si>
    <t>галузь знань</t>
  </si>
  <si>
    <t xml:space="preserve">спеціальність </t>
  </si>
  <si>
    <t>форма навчання</t>
  </si>
  <si>
    <t>Денна</t>
  </si>
  <si>
    <t>Заочна</t>
  </si>
  <si>
    <t>(шифр і назва галузі)</t>
  </si>
  <si>
    <t>(назва спеціальності)</t>
  </si>
  <si>
    <t>(шифр)</t>
  </si>
  <si>
    <t>(денна, заочна)</t>
  </si>
  <si>
    <t>Освітній рівень:</t>
  </si>
  <si>
    <t>Термін навчання:</t>
  </si>
  <si>
    <t>На базі повної загальної середньої освіти</t>
  </si>
  <si>
    <t>На базі ОКР "Молодший спеціаліст"</t>
  </si>
  <si>
    <t>другий (магістерський)</t>
  </si>
  <si>
    <t>перший (бакалаврський)</t>
  </si>
  <si>
    <t>Форми</t>
  </si>
  <si>
    <t>Рівні</t>
  </si>
  <si>
    <t>ПУ</t>
  </si>
  <si>
    <t>МН</t>
  </si>
  <si>
    <t>ЕМ</t>
  </si>
  <si>
    <t>ПТ</t>
  </si>
  <si>
    <t xml:space="preserve">МК </t>
  </si>
  <si>
    <t>ФБ</t>
  </si>
  <si>
    <t>ОО</t>
  </si>
  <si>
    <t>ГМ</t>
  </si>
  <si>
    <t>ЕК</t>
  </si>
  <si>
    <t>ХТ</t>
  </si>
  <si>
    <t>СВ</t>
  </si>
  <si>
    <t>ГЗ</t>
  </si>
  <si>
    <t>ЛГ</t>
  </si>
  <si>
    <t>ЦБ</t>
  </si>
  <si>
    <t>ОП</t>
  </si>
  <si>
    <t>ЕЕЕ</t>
  </si>
  <si>
    <t>АІ</t>
  </si>
  <si>
    <t>Скор</t>
  </si>
  <si>
    <t>Квал</t>
  </si>
  <si>
    <t>dd</t>
  </si>
  <si>
    <t>mm</t>
  </si>
  <si>
    <t>(код спеціальності)</t>
  </si>
  <si>
    <t>ТР</t>
  </si>
  <si>
    <t>Туризм</t>
  </si>
  <si>
    <t>Готельно-ресторанна справа</t>
  </si>
  <si>
    <t>24 Сфера обслуговування</t>
  </si>
  <si>
    <t>Садівництво та виноградарство</t>
  </si>
  <si>
    <t>Геодезія та землеустрій</t>
  </si>
  <si>
    <t xml:space="preserve">геодезії та землеустрою </t>
  </si>
  <si>
    <t>ГРС</t>
  </si>
  <si>
    <t>На базі ОКР "Бакалавр"</t>
  </si>
  <si>
    <t>На базі ОС "Бакалавр"</t>
  </si>
  <si>
    <t>На базі ОС "Молодший спеціаліст"</t>
  </si>
  <si>
    <t>15/5/2018</t>
  </si>
  <si>
    <t>15:2:25 UTC+2/3</t>
  </si>
  <si>
    <t>ПДА</t>
  </si>
  <si>
    <t>1,5 року</t>
  </si>
  <si>
    <t>ПМ</t>
  </si>
  <si>
    <t>М2 БД</t>
  </si>
  <si>
    <t>ІМЕНІ ДМИТРА МОТОРНОГО</t>
  </si>
  <si>
    <t>освітня програма</t>
  </si>
  <si>
    <t>1 рік 10 місяців</t>
  </si>
  <si>
    <t>2 роки 10 місяців</t>
  </si>
  <si>
    <t>3 роки 10 місяців</t>
  </si>
  <si>
    <t>Освітня 
кваліфікація:</t>
  </si>
  <si>
    <t>Публічне управління та адміністрування</t>
  </si>
  <si>
    <t>Прикладна механіка</t>
  </si>
  <si>
    <t>22587 Економіка</t>
  </si>
  <si>
    <t>22598 Економіка</t>
  </si>
  <si>
    <t>30617 Економічна кібернетика та програмування</t>
  </si>
  <si>
    <t>30620 Економічний консалтинг та бізнес-економіка</t>
  </si>
  <si>
    <t>22599 Облік і оподаткування</t>
  </si>
  <si>
    <t>22588 Облік і оподаткування</t>
  </si>
  <si>
    <t>22589 Фінанси, банківська справа та страхування</t>
  </si>
  <si>
    <t>22600 Фінанси, банківська справа та страхування</t>
  </si>
  <si>
    <t>22601 Менеджмент</t>
  </si>
  <si>
    <t>34903 Менеджмент</t>
  </si>
  <si>
    <t>22602 Маркетинг</t>
  </si>
  <si>
    <t>22590 Маркетинг</t>
  </si>
  <si>
    <t>22591 Підприємництво, торгівля та біржова діяльність</t>
  </si>
  <si>
    <t>22603 Підприємництво, торгівля та біржова діяльність</t>
  </si>
  <si>
    <t>22604 Екологія</t>
  </si>
  <si>
    <t>22592 Екологія</t>
  </si>
  <si>
    <t>22593 Комп’ютерні науки та інформаційні технології</t>
  </si>
  <si>
    <t>22605 Комп’ютерні науки та інформаційні технології</t>
  </si>
  <si>
    <t>30625 Комп’ютерне проектування і дизайн</t>
  </si>
  <si>
    <t>30626 Обладнання переробних і харчових виробництв</t>
  </si>
  <si>
    <t>30627 Конструювання та технології машинобудування</t>
  </si>
  <si>
    <t>22607 Галузеве машинобудування</t>
  </si>
  <si>
    <t>22585 Галузеве машинобудування</t>
  </si>
  <si>
    <t>22595 Електроенергетика, електротехніка та електромеханіка</t>
  </si>
  <si>
    <t>22608 Електроенергетика, електротехніка та електромеханіка</t>
  </si>
  <si>
    <t>30628 Електротехнічні системи енергоспоживання</t>
  </si>
  <si>
    <t>30629 Виробництво і розподілення електроенергії</t>
  </si>
  <si>
    <t>30630 Технічний сервіс електрообладнання</t>
  </si>
  <si>
    <t>22609 Харчові технології</t>
  </si>
  <si>
    <t>22584 Харчові технології</t>
  </si>
  <si>
    <t>22610 Геодезія та землеустрій</t>
  </si>
  <si>
    <t>40462 Геодезія та землеустрій</t>
  </si>
  <si>
    <t>22611 Агрономія</t>
  </si>
  <si>
    <t>22596 Агрономія</t>
  </si>
  <si>
    <t>22612 Садівництво та виноградарство</t>
  </si>
  <si>
    <t xml:space="preserve">22613 Лісове господарство </t>
  </si>
  <si>
    <t>22614 Агроінженерія</t>
  </si>
  <si>
    <t>22597 Агроінженерія</t>
  </si>
  <si>
    <t>30193 Технічний сервіс машин та обладнання</t>
  </si>
  <si>
    <t>30631 Механізація зрошуваного землеробства</t>
  </si>
  <si>
    <t>30809 Агроінженерія</t>
  </si>
  <si>
    <t>23049 Готельно-ресторанна справа</t>
  </si>
  <si>
    <t>23047 Туризм</t>
  </si>
  <si>
    <t>22583 Цивільна безпека</t>
  </si>
  <si>
    <t>22615 Цивільна безпека</t>
  </si>
  <si>
    <t>22616 Публічне управління та адміністрування</t>
  </si>
  <si>
    <t>34904 Публічне управління та адміністрування</t>
  </si>
  <si>
    <t xml:space="preserve">22606 Комп’ютерні науки </t>
  </si>
  <si>
    <t xml:space="preserve">22594 Комп’ютерні науки </t>
  </si>
  <si>
    <t>Лісове господарство</t>
  </si>
  <si>
    <t>публічного управ. та адмін.</t>
  </si>
  <si>
    <t>КН</t>
  </si>
  <si>
    <t>КНІТ</t>
  </si>
  <si>
    <r>
      <t>(</t>
    </r>
    <r>
      <rPr>
        <sz val="8"/>
        <rFont val="Times New Roman"/>
        <family val="1"/>
      </rPr>
      <t xml:space="preserve">ID </t>
    </r>
    <r>
      <rPr>
        <sz val="9"/>
        <rFont val="Times New Roman"/>
        <family val="1"/>
      </rPr>
      <t>в</t>
    </r>
    <r>
      <rPr>
        <sz val="8"/>
        <rFont val="Times New Roman"/>
        <family val="1"/>
      </rPr>
      <t xml:space="preserve"> ЄДЕБО</t>
    </r>
    <r>
      <rPr>
        <sz val="9"/>
        <rFont val="Times New Roman"/>
        <family val="1"/>
      </rPr>
      <t xml:space="preserve"> / назва)</t>
    </r>
  </si>
  <si>
    <t>1. Графік навчального процесу.</t>
  </si>
  <si>
    <t>бакалавр</t>
  </si>
  <si>
    <t>магістр</t>
  </si>
  <si>
    <t xml:space="preserve">з економіки </t>
  </si>
  <si>
    <t>з екології</t>
  </si>
  <si>
    <t>з комп. наук та інф. техн.</t>
  </si>
  <si>
    <t>з комп'ютерних наук</t>
  </si>
  <si>
    <t>з ел-енерг, ел-тех та ел-мех</t>
  </si>
  <si>
    <t>з харчових технологій</t>
  </si>
  <si>
    <t>з садівництва і виногр-ства</t>
  </si>
  <si>
    <t>з агроінженерії</t>
  </si>
  <si>
    <t>з туризму</t>
  </si>
  <si>
    <t>з цивільної безпеки</t>
  </si>
  <si>
    <t>з галуз-го маш-будування</t>
  </si>
  <si>
    <t>з готельно-рестор. справи</t>
  </si>
  <si>
    <t>Теоретичне навчання+ПК</t>
  </si>
  <si>
    <t>Д</t>
  </si>
  <si>
    <t>- атестація ЗВО</t>
  </si>
  <si>
    <t>ПК</t>
  </si>
  <si>
    <t>- підсумковий контроль</t>
  </si>
  <si>
    <t>СР</t>
  </si>
  <si>
    <t>- самостійна робота</t>
  </si>
  <si>
    <t>1-18</t>
  </si>
  <si>
    <t>- підготовка до атестації ЗВО</t>
  </si>
  <si>
    <t>-канікули</t>
  </si>
  <si>
    <t>ПП</t>
  </si>
  <si>
    <t>- переддипломна практика</t>
  </si>
  <si>
    <t>3с</t>
  </si>
  <si>
    <t>М1 Б АК</t>
  </si>
  <si>
    <t>М2 Б АК</t>
  </si>
  <si>
    <t>Липень</t>
  </si>
  <si>
    <t xml:space="preserve"> ______Сергій Кюрчев</t>
  </si>
  <si>
    <t>РОБОЧИЙ НАВЧАЛЬНИЙ ПЛАН на 2023 - 2024 навчальний рік</t>
  </si>
  <si>
    <t xml:space="preserve"> “_____”______2023 р.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</si>
</sst>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\ _₴_-;\-* #,##0\ _₴_-;_-* &quot;-&quot;\ _₴_-;_-@_-"/>
    <numFmt numFmtId="187" formatCode="_-* #,##0.00\ _₴_-;\-* #,##0.00\ _₴_-;_-* &quot;-&quot;??\ _₴_-;_-@_-"/>
    <numFmt numFmtId="188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Arial Narrow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medium"/>
      <bottom style="medium"/>
    </border>
    <border>
      <left style="thin"/>
      <right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32" borderId="0" xfId="52" applyFont="1" applyFill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 applyFill="1" applyBorder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0" fontId="7" fillId="0" borderId="0" xfId="52" applyFont="1" applyFill="1" applyBorder="1" applyAlignment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6" fillId="0" borderId="0" xfId="52" applyFont="1" applyFill="1" applyAlignment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Border="1" applyAlignment="1">
      <alignment horizontal="left"/>
      <protection/>
    </xf>
    <xf numFmtId="0" fontId="6" fillId="0" borderId="0" xfId="52" applyFont="1" applyBorder="1">
      <alignment/>
      <protection/>
    </xf>
    <xf numFmtId="0" fontId="0" fillId="0" borderId="0" xfId="52" applyBorder="1" applyAlignment="1">
      <alignment/>
      <protection/>
    </xf>
    <xf numFmtId="0" fontId="6" fillId="33" borderId="10" xfId="52" applyFont="1" applyFill="1" applyBorder="1">
      <alignment/>
      <protection/>
    </xf>
    <xf numFmtId="0" fontId="7" fillId="33" borderId="10" xfId="52" applyFont="1" applyFill="1" applyBorder="1" applyAlignment="1">
      <alignment horizontal="center" vertical="center"/>
      <protection/>
    </xf>
    <xf numFmtId="1" fontId="7" fillId="33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7" fillId="0" borderId="0" xfId="52" applyFont="1" applyBorder="1">
      <alignment/>
      <protection/>
    </xf>
    <xf numFmtId="0" fontId="6" fillId="34" borderId="10" xfId="52" applyFont="1" applyFill="1" applyBorder="1">
      <alignment/>
      <protection/>
    </xf>
    <xf numFmtId="0" fontId="7" fillId="34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left"/>
      <protection/>
    </xf>
    <xf numFmtId="0" fontId="8" fillId="0" borderId="10" xfId="52" applyFont="1" applyBorder="1" applyAlignment="1">
      <alignment horizontal="center" vertical="center"/>
      <protection/>
    </xf>
    <xf numFmtId="1" fontId="8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/>
      <protection/>
    </xf>
    <xf numFmtId="1" fontId="6" fillId="0" borderId="11" xfId="52" applyNumberFormat="1" applyFont="1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justify" vertical="center" wrapText="1"/>
      <protection/>
    </xf>
    <xf numFmtId="49" fontId="8" fillId="0" borderId="10" xfId="63" applyNumberFormat="1" applyFont="1" applyBorder="1" applyAlignment="1">
      <alignment horizontal="center" vertical="center" wrapText="1"/>
    </xf>
    <xf numFmtId="1" fontId="8" fillId="0" borderId="10" xfId="52" applyNumberFormat="1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 vertical="center"/>
      <protection/>
    </xf>
    <xf numFmtId="1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justify" vertical="center" wrapText="1"/>
      <protection/>
    </xf>
    <xf numFmtId="49" fontId="8" fillId="0" borderId="12" xfId="63" applyNumberFormat="1" applyFont="1" applyFill="1" applyBorder="1" applyAlignment="1">
      <alignment horizontal="center" vertical="center" wrapText="1"/>
    </xf>
    <xf numFmtId="0" fontId="8" fillId="35" borderId="10" xfId="52" applyFont="1" applyFill="1" applyBorder="1" applyAlignment="1">
      <alignment horizontal="center" vertical="center"/>
      <protection/>
    </xf>
    <xf numFmtId="1" fontId="8" fillId="35" borderId="10" xfId="52" applyNumberFormat="1" applyFont="1" applyFill="1" applyBorder="1" applyAlignment="1">
      <alignment horizontal="center" vertical="center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49" fontId="8" fillId="35" borderId="12" xfId="63" applyNumberFormat="1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/>
      <protection/>
    </xf>
    <xf numFmtId="0" fontId="7" fillId="34" borderId="10" xfId="52" applyFont="1" applyFill="1" applyBorder="1" applyAlignment="1">
      <alignment/>
      <protection/>
    </xf>
    <xf numFmtId="0" fontId="7" fillId="34" borderId="10" xfId="52" applyFont="1" applyFill="1" applyBorder="1" applyAlignment="1">
      <alignment horizontal="center"/>
      <protection/>
    </xf>
    <xf numFmtId="188" fontId="6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7" fillId="34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8" fillId="0" borderId="0" xfId="52" applyFont="1" applyBorder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textRotation="90" wrapText="1"/>
      <protection/>
    </xf>
    <xf numFmtId="0" fontId="6" fillId="0" borderId="11" xfId="52" applyFont="1" applyFill="1" applyBorder="1" applyAlignment="1">
      <alignment horizontal="center" vertical="center" textRotation="90" wrapText="1"/>
      <protection/>
    </xf>
    <xf numFmtId="0" fontId="6" fillId="0" borderId="13" xfId="52" applyFont="1" applyBorder="1" applyAlignment="1">
      <alignment horizontal="center" vertical="center" textRotation="90" wrapText="1"/>
      <protection/>
    </xf>
    <xf numFmtId="0" fontId="6" fillId="0" borderId="14" xfId="52" applyFont="1" applyBorder="1" applyAlignment="1">
      <alignment horizontal="center" vertical="center" textRotation="90" wrapText="1"/>
      <protection/>
    </xf>
    <xf numFmtId="0" fontId="6" fillId="0" borderId="15" xfId="52" applyFont="1" applyBorder="1" applyAlignment="1">
      <alignment horizontal="center" vertical="center" textRotation="90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textRotation="90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10" fillId="35" borderId="10" xfId="52" applyFont="1" applyFill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>
      <alignment/>
      <protection/>
    </xf>
    <xf numFmtId="49" fontId="5" fillId="0" borderId="0" xfId="53" applyNumberFormat="1" applyFont="1">
      <alignment/>
      <protection/>
    </xf>
    <xf numFmtId="0" fontId="5" fillId="0" borderId="0" xfId="53" applyFont="1" applyAlignment="1">
      <alignment horizontal="center"/>
      <protection/>
    </xf>
    <xf numFmtId="49" fontId="5" fillId="0" borderId="0" xfId="53" applyNumberFormat="1" applyFont="1" applyBorder="1" applyAlignment="1">
      <alignment horizontal="center"/>
      <protection/>
    </xf>
    <xf numFmtId="0" fontId="5" fillId="0" borderId="0" xfId="53" applyFont="1" applyFill="1">
      <alignment/>
      <protection/>
    </xf>
    <xf numFmtId="0" fontId="12" fillId="0" borderId="0" xfId="53" applyFont="1" applyAlignment="1">
      <alignment horizontal="center" vertical="center"/>
      <protection/>
    </xf>
    <xf numFmtId="0" fontId="5" fillId="0" borderId="0" xfId="53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13" fillId="0" borderId="0" xfId="53" applyFont="1" applyAlignment="1">
      <alignment horizontal="left"/>
      <protection/>
    </xf>
    <xf numFmtId="0" fontId="13" fillId="0" borderId="0" xfId="53" applyFont="1" applyAlignment="1">
      <alignment horizontal="center" vertical="center"/>
      <protection/>
    </xf>
    <xf numFmtId="0" fontId="14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3" fillId="0" borderId="0" xfId="53" applyFont="1" applyAlignment="1">
      <alignment/>
      <protection/>
    </xf>
    <xf numFmtId="49" fontId="8" fillId="0" borderId="0" xfId="53" applyNumberFormat="1" applyFont="1" applyFill="1" applyAlignment="1">
      <alignment textRotation="90" wrapText="1"/>
      <protection/>
    </xf>
    <xf numFmtId="0" fontId="8" fillId="0" borderId="0" xfId="53" applyFont="1">
      <alignment/>
      <protection/>
    </xf>
    <xf numFmtId="0" fontId="16" fillId="0" borderId="0" xfId="53" applyFont="1" applyAlignment="1">
      <alignment/>
      <protection/>
    </xf>
    <xf numFmtId="0" fontId="8" fillId="0" borderId="0" xfId="53" applyFont="1" applyAlignment="1">
      <alignment horizontal="left" vertical="center"/>
      <protection/>
    </xf>
    <xf numFmtId="49" fontId="10" fillId="0" borderId="0" xfId="54" applyNumberFormat="1" applyFont="1" applyFill="1" applyBorder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18" borderId="0" xfId="0" applyFont="1" applyFill="1" applyAlignment="1">
      <alignment horizontal="center"/>
    </xf>
    <xf numFmtId="0" fontId="20" fillId="18" borderId="0" xfId="0" applyFont="1" applyFill="1" applyAlignment="1">
      <alignment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center" vertical="center"/>
    </xf>
    <xf numFmtId="14" fontId="8" fillId="0" borderId="0" xfId="53" applyNumberFormat="1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7" fillId="0" borderId="0" xfId="53" applyFont="1" applyFill="1" applyAlignment="1">
      <alignment horizontal="left" vertical="center"/>
      <protection/>
    </xf>
    <xf numFmtId="0" fontId="8" fillId="0" borderId="0" xfId="53" applyFont="1" applyFill="1" applyAlignment="1">
      <alignment horizontal="left" vertical="center"/>
      <protection/>
    </xf>
    <xf numFmtId="14" fontId="19" fillId="10" borderId="11" xfId="0" applyNumberFormat="1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3" fillId="0" borderId="0" xfId="53" applyFont="1" applyAlignment="1">
      <alignment horizontal="left" vertical="center"/>
      <protection/>
    </xf>
    <xf numFmtId="0" fontId="13" fillId="37" borderId="0" xfId="53" applyFont="1" applyFill="1" applyBorder="1" applyAlignment="1">
      <alignment vertical="center" wrapText="1"/>
      <protection/>
    </xf>
    <xf numFmtId="0" fontId="13" fillId="0" borderId="0" xfId="53" applyFont="1" applyBorder="1" applyAlignment="1">
      <alignment horizontal="left"/>
      <protection/>
    </xf>
    <xf numFmtId="0" fontId="11" fillId="0" borderId="0" xfId="53" applyFont="1" applyBorder="1" applyAlignment="1">
      <alignment vertical="center"/>
      <protection/>
    </xf>
    <xf numFmtId="0" fontId="0" fillId="1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49" fontId="20" fillId="18" borderId="10" xfId="0" applyNumberFormat="1" applyFont="1" applyFill="1" applyBorder="1" applyAlignment="1">
      <alignment horizontal="center"/>
    </xf>
    <xf numFmtId="49" fontId="0" fillId="10" borderId="0" xfId="0" applyNumberFormat="1" applyFill="1" applyBorder="1" applyAlignment="1">
      <alignment horizontal="center" vertical="center"/>
    </xf>
    <xf numFmtId="49" fontId="0" fillId="10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center" vertical="center"/>
    </xf>
    <xf numFmtId="0" fontId="1" fillId="10" borderId="0" xfId="0" applyFont="1" applyFill="1" applyBorder="1" applyAlignment="1">
      <alignment horizontal="left" vertical="center"/>
    </xf>
    <xf numFmtId="0" fontId="1" fillId="10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" fillId="10" borderId="0" xfId="0" applyFont="1" applyFill="1" applyAlignment="1">
      <alignment horizontal="left" vertical="center"/>
    </xf>
    <xf numFmtId="0" fontId="1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left" vertical="center"/>
    </xf>
    <xf numFmtId="0" fontId="1" fillId="10" borderId="0" xfId="0" applyFont="1" applyFill="1" applyAlignment="1">
      <alignment vertical="center"/>
    </xf>
    <xf numFmtId="0" fontId="4" fillId="10" borderId="0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20" xfId="53" applyNumberFormat="1" applyFont="1" applyFill="1" applyBorder="1" applyAlignment="1">
      <alignment horizontal="center" vertical="center"/>
      <protection/>
    </xf>
    <xf numFmtId="0" fontId="5" fillId="0" borderId="21" xfId="53" applyNumberFormat="1" applyFont="1" applyFill="1" applyBorder="1" applyAlignment="1">
      <alignment horizontal="center" vertical="center"/>
      <protection/>
    </xf>
    <xf numFmtId="49" fontId="5" fillId="0" borderId="22" xfId="53" applyNumberFormat="1" applyFont="1" applyBorder="1" applyAlignment="1">
      <alignment horizontal="center"/>
      <protection/>
    </xf>
    <xf numFmtId="49" fontId="5" fillId="0" borderId="20" xfId="53" applyNumberFormat="1" applyFont="1" applyBorder="1" applyAlignment="1">
      <alignment horizontal="center"/>
      <protection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17" fillId="0" borderId="0" xfId="53" applyFont="1" applyBorder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13" fillId="0" borderId="23" xfId="53" applyFont="1" applyBorder="1" applyAlignment="1">
      <alignment horizontal="center" vertical="center"/>
      <protection/>
    </xf>
    <xf numFmtId="0" fontId="15" fillId="0" borderId="17" xfId="53" applyFont="1" applyBorder="1" applyAlignment="1">
      <alignment horizontal="center"/>
      <protection/>
    </xf>
    <xf numFmtId="0" fontId="13" fillId="0" borderId="23" xfId="53" applyFont="1" applyBorder="1" applyAlignment="1">
      <alignment horizontal="right" vertical="center"/>
      <protection/>
    </xf>
    <xf numFmtId="0" fontId="18" fillId="0" borderId="17" xfId="0" applyFont="1" applyBorder="1" applyAlignment="1">
      <alignment horizontal="center" vertical="center"/>
    </xf>
    <xf numFmtId="0" fontId="15" fillId="0" borderId="17" xfId="53" applyFont="1" applyBorder="1" applyAlignment="1">
      <alignment horizontal="right" vertical="center"/>
      <protection/>
    </xf>
    <xf numFmtId="0" fontId="13" fillId="0" borderId="23" xfId="53" applyFont="1" applyBorder="1" applyAlignment="1">
      <alignment horizontal="center"/>
      <protection/>
    </xf>
    <xf numFmtId="0" fontId="13" fillId="37" borderId="23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left" vertical="center"/>
      <protection/>
    </xf>
    <xf numFmtId="0" fontId="13" fillId="0" borderId="23" xfId="53" applyFont="1" applyBorder="1" applyAlignment="1">
      <alignment horizontal="left"/>
      <protection/>
    </xf>
    <xf numFmtId="0" fontId="0" fillId="0" borderId="23" xfId="0" applyBorder="1" applyAlignment="1">
      <alignment horizontal="left"/>
    </xf>
    <xf numFmtId="0" fontId="13" fillId="0" borderId="23" xfId="53" applyFont="1" applyFill="1" applyBorder="1" applyAlignment="1">
      <alignment horizontal="right"/>
      <protection/>
    </xf>
    <xf numFmtId="0" fontId="2" fillId="0" borderId="23" xfId="0" applyFont="1" applyFill="1" applyBorder="1" applyAlignment="1">
      <alignment horizontal="left"/>
    </xf>
    <xf numFmtId="0" fontId="15" fillId="0" borderId="0" xfId="53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3" fillId="0" borderId="0" xfId="53" applyFont="1" applyAlignment="1">
      <alignment horizontal="left" wrapText="1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24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23" xfId="53" applyFont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1" fillId="0" borderId="23" xfId="53" applyFont="1" applyBorder="1" applyAlignment="1">
      <alignment horizontal="left" vertical="center"/>
      <protection/>
    </xf>
    <xf numFmtId="0" fontId="5" fillId="0" borderId="24" xfId="53" applyFont="1" applyBorder="1" applyAlignment="1">
      <alignment horizontal="center" vertical="center"/>
      <protection/>
    </xf>
    <xf numFmtId="0" fontId="5" fillId="0" borderId="29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49" fontId="5" fillId="0" borderId="30" xfId="53" applyNumberFormat="1" applyFont="1" applyBorder="1" applyAlignment="1">
      <alignment horizontal="center" vertical="center" textRotation="90"/>
      <protection/>
    </xf>
    <xf numFmtId="0" fontId="5" fillId="0" borderId="31" xfId="53" applyFont="1" applyBorder="1" applyAlignment="1">
      <alignment horizontal="center" vertical="center" textRotation="90"/>
      <protection/>
    </xf>
    <xf numFmtId="0" fontId="17" fillId="0" borderId="0" xfId="53" applyFont="1" applyAlignment="1">
      <alignment horizontal="center" vertical="center"/>
      <protection/>
    </xf>
    <xf numFmtId="0" fontId="15" fillId="0" borderId="32" xfId="53" applyFont="1" applyBorder="1" applyAlignment="1">
      <alignment horizontal="center" vertical="top"/>
      <protection/>
    </xf>
    <xf numFmtId="0" fontId="11" fillId="0" borderId="0" xfId="53" applyFont="1" applyBorder="1" applyAlignment="1">
      <alignment horizontal="left"/>
      <protection/>
    </xf>
    <xf numFmtId="0" fontId="6" fillId="0" borderId="15" xfId="52" applyFont="1" applyBorder="1" applyAlignment="1">
      <alignment horizontal="center" vertical="center" textRotation="90" wrapText="1"/>
      <protection/>
    </xf>
    <xf numFmtId="0" fontId="6" fillId="0" borderId="11" xfId="52" applyFont="1" applyBorder="1" applyAlignment="1">
      <alignment horizontal="center" vertical="center" textRotation="90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29" xfId="52" applyFont="1" applyBorder="1" applyAlignment="1">
      <alignment horizontal="center" vertical="center" textRotation="90" wrapText="1"/>
      <protection/>
    </xf>
    <xf numFmtId="0" fontId="6" fillId="0" borderId="33" xfId="52" applyFont="1" applyBorder="1" applyAlignment="1">
      <alignment horizontal="center" vertical="center" textRotation="90" wrapText="1"/>
      <protection/>
    </xf>
    <xf numFmtId="0" fontId="6" fillId="0" borderId="34" xfId="52" applyFont="1" applyBorder="1" applyAlignment="1">
      <alignment horizontal="center" vertical="center" textRotation="90" wrapText="1"/>
      <protection/>
    </xf>
    <xf numFmtId="0" fontId="6" fillId="0" borderId="14" xfId="52" applyFont="1" applyBorder="1" applyAlignment="1">
      <alignment horizontal="center" vertical="center" textRotation="90" wrapText="1"/>
      <protection/>
    </xf>
    <xf numFmtId="0" fontId="6" fillId="0" borderId="35" xfId="52" applyFont="1" applyBorder="1" applyAlignment="1">
      <alignment horizontal="center" vertical="center" textRotation="90" wrapText="1"/>
      <protection/>
    </xf>
    <xf numFmtId="0" fontId="6" fillId="0" borderId="19" xfId="52" applyFont="1" applyBorder="1" applyAlignment="1">
      <alignment horizontal="center" vertical="center" textRotation="90" wrapText="1"/>
      <protection/>
    </xf>
    <xf numFmtId="0" fontId="7" fillId="34" borderId="12" xfId="52" applyFont="1" applyFill="1" applyBorder="1" applyAlignment="1">
      <alignment horizontal="center"/>
      <protection/>
    </xf>
    <xf numFmtId="0" fontId="7" fillId="34" borderId="24" xfId="52" applyFont="1" applyFill="1" applyBorder="1" applyAlignment="1">
      <alignment horizontal="center"/>
      <protection/>
    </xf>
    <xf numFmtId="0" fontId="7" fillId="34" borderId="17" xfId="52" applyFont="1" applyFill="1" applyBorder="1" applyAlignment="1">
      <alignment horizontal="center"/>
      <protection/>
    </xf>
    <xf numFmtId="0" fontId="7" fillId="34" borderId="33" xfId="52" applyFont="1" applyFill="1" applyBorder="1" applyAlignment="1">
      <alignment horizontal="center"/>
      <protection/>
    </xf>
    <xf numFmtId="0" fontId="7" fillId="34" borderId="12" xfId="52" applyFont="1" applyFill="1" applyBorder="1" applyAlignment="1">
      <alignment horizontal="center" vertical="center" wrapText="1"/>
      <protection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6" xfId="52" applyFont="1" applyFill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34" borderId="12" xfId="52" applyFont="1" applyFill="1" applyBorder="1" applyAlignment="1">
      <alignment horizontal="left" vertical="center"/>
      <protection/>
    </xf>
    <xf numFmtId="0" fontId="7" fillId="34" borderId="16" xfId="52" applyFont="1" applyFill="1" applyBorder="1" applyAlignment="1">
      <alignment horizontal="left" vertical="center"/>
      <protection/>
    </xf>
    <xf numFmtId="0" fontId="7" fillId="34" borderId="16" xfId="52" applyFont="1" applyFill="1" applyBorder="1" applyAlignment="1">
      <alignment horizont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0" fontId="0" fillId="0" borderId="24" xfId="52" applyBorder="1" applyAlignment="1">
      <alignment horizontal="center" vertical="center" wrapText="1"/>
      <protection/>
    </xf>
    <xf numFmtId="0" fontId="0" fillId="0" borderId="16" xfId="52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24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left"/>
      <protection/>
    </xf>
    <xf numFmtId="0" fontId="6" fillId="0" borderId="17" xfId="52" applyFont="1" applyFill="1" applyBorder="1" applyAlignment="1">
      <alignment vertical="center" wrapText="1"/>
      <protection/>
    </xf>
    <xf numFmtId="0" fontId="0" fillId="0" borderId="17" xfId="52" applyBorder="1" applyAlignment="1">
      <alignment/>
      <protection/>
    </xf>
    <xf numFmtId="0" fontId="7" fillId="34" borderId="10" xfId="52" applyFont="1" applyFill="1" applyBorder="1" applyAlignment="1">
      <alignment horizontal="center"/>
      <protection/>
    </xf>
    <xf numFmtId="0" fontId="7" fillId="34" borderId="34" xfId="52" applyFont="1" applyFill="1" applyBorder="1" applyAlignment="1">
      <alignment horizontal="left"/>
      <protection/>
    </xf>
    <xf numFmtId="0" fontId="7" fillId="34" borderId="14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center"/>
      <protection/>
    </xf>
    <xf numFmtId="0" fontId="6" fillId="0" borderId="34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0" fillId="0" borderId="0" xfId="52" applyBorder="1" applyAlignment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10</xdr:row>
      <xdr:rowOff>0</xdr:rowOff>
    </xdr:from>
    <xdr:to>
      <xdr:col>8</xdr:col>
      <xdr:colOff>76200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6955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191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10</xdr:row>
      <xdr:rowOff>0</xdr:rowOff>
    </xdr:from>
    <xdr:to>
      <xdr:col>8</xdr:col>
      <xdr:colOff>76200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6955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10</xdr:row>
      <xdr:rowOff>0</xdr:rowOff>
    </xdr:from>
    <xdr:to>
      <xdr:col>8</xdr:col>
      <xdr:colOff>76200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6955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191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10</xdr:row>
      <xdr:rowOff>0</xdr:rowOff>
    </xdr:from>
    <xdr:to>
      <xdr:col>8</xdr:col>
      <xdr:colOff>76200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6955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191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9" name="Line 2"/>
        <xdr:cNvSpPr>
          <a:spLocks/>
        </xdr:cNvSpPr>
      </xdr:nvSpPr>
      <xdr:spPr>
        <a:xfrm flipV="1">
          <a:off x="619125" y="382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0" name="Line 4"/>
        <xdr:cNvSpPr>
          <a:spLocks/>
        </xdr:cNvSpPr>
      </xdr:nvSpPr>
      <xdr:spPr>
        <a:xfrm flipV="1">
          <a:off x="619125" y="382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1" name="Line 6"/>
        <xdr:cNvSpPr>
          <a:spLocks/>
        </xdr:cNvSpPr>
      </xdr:nvSpPr>
      <xdr:spPr>
        <a:xfrm flipV="1">
          <a:off x="619125" y="382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2" name="Line 8"/>
        <xdr:cNvSpPr>
          <a:spLocks/>
        </xdr:cNvSpPr>
      </xdr:nvSpPr>
      <xdr:spPr>
        <a:xfrm flipV="1">
          <a:off x="619125" y="382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16</xdr:row>
      <xdr:rowOff>0</xdr:rowOff>
    </xdr:from>
    <xdr:to>
      <xdr:col>8</xdr:col>
      <xdr:colOff>76200</xdr:colOff>
      <xdr:row>16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695575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619125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16</xdr:row>
      <xdr:rowOff>0</xdr:rowOff>
    </xdr:from>
    <xdr:to>
      <xdr:col>8</xdr:col>
      <xdr:colOff>76200</xdr:colOff>
      <xdr:row>16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695575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619125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16</xdr:row>
      <xdr:rowOff>0</xdr:rowOff>
    </xdr:from>
    <xdr:to>
      <xdr:col>8</xdr:col>
      <xdr:colOff>76200</xdr:colOff>
      <xdr:row>16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695575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619125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16</xdr:row>
      <xdr:rowOff>0</xdr:rowOff>
    </xdr:from>
    <xdr:to>
      <xdr:col>8</xdr:col>
      <xdr:colOff>76200</xdr:colOff>
      <xdr:row>16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695575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619125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3">
      <selection activeCell="S16" sqref="S16"/>
    </sheetView>
  </sheetViews>
  <sheetFormatPr defaultColWidth="4.7109375" defaultRowHeight="15"/>
  <cols>
    <col min="1" max="1" width="4.57421875" style="78" customWidth="1"/>
    <col min="2" max="5" width="4.7109375" style="78" customWidth="1"/>
    <col min="6" max="6" width="5.7109375" style="78" customWidth="1"/>
    <col min="7" max="7" width="4.57421875" style="78" customWidth="1"/>
    <col min="8" max="8" width="5.57421875" style="78" customWidth="1"/>
    <col min="9" max="9" width="5.421875" style="78" customWidth="1"/>
    <col min="10" max="10" width="6.421875" style="78" customWidth="1"/>
    <col min="11" max="20" width="4.7109375" style="78" customWidth="1"/>
    <col min="21" max="21" width="4.28125" style="78" customWidth="1"/>
    <col min="22" max="24" width="4.7109375" style="78" customWidth="1"/>
    <col min="25" max="25" width="5.57421875" style="78" customWidth="1"/>
    <col min="26" max="27" width="4.7109375" style="78" customWidth="1"/>
    <col min="28" max="28" width="5.421875" style="78" customWidth="1"/>
    <col min="29" max="29" width="5.7109375" style="78" customWidth="1"/>
    <col min="30" max="16384" width="4.7109375" style="78" customWidth="1"/>
  </cols>
  <sheetData>
    <row r="1" spans="1:29" ht="15">
      <c r="A1" s="108"/>
      <c r="B1" s="171" t="s">
        <v>1</v>
      </c>
      <c r="C1" s="171"/>
      <c r="D1" s="171"/>
      <c r="E1" s="171"/>
      <c r="F1" s="171"/>
      <c r="G1" s="199" t="s">
        <v>130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X1" s="96"/>
      <c r="Y1" s="96"/>
      <c r="Z1" s="116"/>
      <c r="AA1" s="117"/>
      <c r="AC1" s="96"/>
    </row>
    <row r="2" spans="1:29" ht="15">
      <c r="A2" s="109"/>
      <c r="B2" s="171" t="s">
        <v>129</v>
      </c>
      <c r="C2" s="171"/>
      <c r="D2" s="171"/>
      <c r="E2" s="171"/>
      <c r="F2" s="171"/>
      <c r="G2" s="199" t="s">
        <v>0</v>
      </c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96"/>
      <c r="X2" s="96"/>
      <c r="Y2" s="96"/>
      <c r="Z2" s="96"/>
      <c r="AA2" s="96"/>
      <c r="AB2" s="96"/>
      <c r="AC2" s="96"/>
    </row>
    <row r="3" spans="1:29" ht="15.75" customHeight="1" thickBot="1">
      <c r="A3" s="109"/>
      <c r="B3" s="171" t="s">
        <v>128</v>
      </c>
      <c r="C3" s="171"/>
      <c r="D3" s="171"/>
      <c r="E3" s="171"/>
      <c r="F3" s="171"/>
      <c r="G3" s="199" t="s">
        <v>199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96"/>
      <c r="X3" s="96"/>
      <c r="Y3" s="96"/>
      <c r="Z3" s="96"/>
      <c r="AA3" s="96"/>
      <c r="AB3" s="96"/>
      <c r="AC3" s="96"/>
    </row>
    <row r="4" spans="2:28" ht="13.5" customHeight="1" thickBot="1">
      <c r="B4" s="171" t="s">
        <v>292</v>
      </c>
      <c r="C4" s="171"/>
      <c r="D4" s="171"/>
      <c r="E4" s="171"/>
      <c r="F4" s="171"/>
      <c r="G4" s="162" t="s">
        <v>293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96"/>
      <c r="X4" s="96"/>
      <c r="Y4" s="185" t="s">
        <v>258</v>
      </c>
      <c r="Z4" s="186"/>
      <c r="AA4" s="186"/>
      <c r="AB4" s="187"/>
    </row>
    <row r="5" spans="2:28" ht="15.75" customHeight="1">
      <c r="B5" s="171" t="s">
        <v>294</v>
      </c>
      <c r="C5" s="171"/>
      <c r="D5" s="171"/>
      <c r="E5" s="171"/>
      <c r="F5" s="171"/>
      <c r="G5" s="96"/>
      <c r="W5" s="96"/>
      <c r="X5" s="96"/>
      <c r="Y5" s="176" t="s">
        <v>181</v>
      </c>
      <c r="Z5" s="177"/>
      <c r="AA5" s="177"/>
      <c r="AB5" s="177"/>
    </row>
    <row r="6" spans="8:20" ht="11.25" customHeight="1"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8" ht="15">
      <c r="A7" s="88"/>
      <c r="B7" s="88" t="s">
        <v>143</v>
      </c>
      <c r="C7" s="88"/>
      <c r="D7" s="88"/>
      <c r="E7" s="164" t="s">
        <v>134</v>
      </c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23"/>
      <c r="Q7" s="123"/>
      <c r="R7" s="88" t="s">
        <v>152</v>
      </c>
      <c r="S7" s="88"/>
      <c r="T7" s="88"/>
      <c r="U7" s="169" t="s">
        <v>157</v>
      </c>
      <c r="V7" s="169"/>
      <c r="W7" s="169"/>
      <c r="X7" s="169"/>
      <c r="Y7" s="169"/>
      <c r="Z7" s="169"/>
      <c r="AA7" s="169"/>
      <c r="AB7" s="169"/>
    </row>
    <row r="8" spans="1:28" ht="10.5" customHeight="1">
      <c r="A8" s="91"/>
      <c r="B8" s="91"/>
      <c r="C8" s="91"/>
      <c r="D8" s="91"/>
      <c r="E8" s="165" t="s">
        <v>148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98"/>
      <c r="Q8" s="98"/>
      <c r="R8" s="91"/>
      <c r="S8" s="91"/>
      <c r="T8" s="91"/>
      <c r="U8" s="91"/>
      <c r="V8" s="91"/>
      <c r="W8" s="91"/>
      <c r="X8" s="91"/>
      <c r="Y8" s="91"/>
      <c r="Z8" s="91"/>
      <c r="AA8" s="91"/>
      <c r="AB8" s="90"/>
    </row>
    <row r="9" spans="1:28" s="94" customFormat="1" ht="30.75" customHeight="1">
      <c r="A9" s="92"/>
      <c r="B9" s="92" t="s">
        <v>144</v>
      </c>
      <c r="C9" s="95"/>
      <c r="D9" s="95"/>
      <c r="E9" s="166">
        <v>122</v>
      </c>
      <c r="F9" s="166"/>
      <c r="G9" s="166"/>
      <c r="H9" s="170" t="s">
        <v>47</v>
      </c>
      <c r="I9" s="170"/>
      <c r="J9" s="170"/>
      <c r="K9" s="170"/>
      <c r="L9" s="170"/>
      <c r="M9" s="170"/>
      <c r="N9" s="170"/>
      <c r="O9" s="170"/>
      <c r="P9" s="122"/>
      <c r="Q9" s="122"/>
      <c r="R9" s="178" t="s">
        <v>204</v>
      </c>
      <c r="S9" s="178"/>
      <c r="T9" s="178"/>
      <c r="U9" s="174" t="s">
        <v>262</v>
      </c>
      <c r="V9" s="174"/>
      <c r="W9" s="174"/>
      <c r="X9" s="175" t="s">
        <v>267</v>
      </c>
      <c r="Y9" s="175"/>
      <c r="Z9" s="175"/>
      <c r="AA9" s="175"/>
      <c r="AB9" s="175"/>
    </row>
    <row r="10" spans="1:31" s="87" customFormat="1" ht="10.5" customHeight="1">
      <c r="A10" s="91"/>
      <c r="B10" s="91"/>
      <c r="C10" s="91"/>
      <c r="D10" s="91"/>
      <c r="E10" s="168" t="s">
        <v>150</v>
      </c>
      <c r="F10" s="168"/>
      <c r="G10" s="168"/>
      <c r="H10" s="167" t="s">
        <v>149</v>
      </c>
      <c r="I10" s="167"/>
      <c r="J10" s="167"/>
      <c r="K10" s="167"/>
      <c r="L10" s="167"/>
      <c r="M10" s="167"/>
      <c r="N10" s="167"/>
      <c r="O10" s="167"/>
      <c r="P10" s="98"/>
      <c r="Q10" s="98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0"/>
      <c r="AC10" s="93"/>
      <c r="AD10" s="93"/>
      <c r="AE10" s="93"/>
    </row>
    <row r="11" spans="1:28" s="87" customFormat="1" ht="12.75" customHeight="1">
      <c r="A11" s="92"/>
      <c r="B11" s="92" t="s">
        <v>145</v>
      </c>
      <c r="C11" s="92"/>
      <c r="D11" s="92"/>
      <c r="E11" s="92"/>
      <c r="F11" s="169" t="s">
        <v>146</v>
      </c>
      <c r="G11" s="169"/>
      <c r="H11" s="169"/>
      <c r="I11" s="169"/>
      <c r="J11" s="169"/>
      <c r="K11" s="169"/>
      <c r="L11" s="169"/>
      <c r="M11" s="169"/>
      <c r="N11" s="169"/>
      <c r="O11" s="169"/>
      <c r="P11" s="92"/>
      <c r="Q11" s="92"/>
      <c r="R11" s="88" t="s">
        <v>153</v>
      </c>
      <c r="S11" s="88"/>
      <c r="T11" s="88"/>
      <c r="U11" s="88"/>
      <c r="V11" s="169" t="s">
        <v>201</v>
      </c>
      <c r="W11" s="169"/>
      <c r="X11" s="169"/>
      <c r="Y11" s="169"/>
      <c r="Z11" s="169"/>
      <c r="AA11" s="169"/>
      <c r="AB11" s="169"/>
    </row>
    <row r="12" spans="1:28" s="87" customFormat="1" ht="10.5" customHeight="1">
      <c r="A12" s="91"/>
      <c r="B12" s="91"/>
      <c r="C12" s="91"/>
      <c r="D12" s="91"/>
      <c r="E12" s="91"/>
      <c r="F12" s="165" t="s">
        <v>151</v>
      </c>
      <c r="G12" s="165"/>
      <c r="H12" s="165"/>
      <c r="I12" s="165"/>
      <c r="J12" s="165"/>
      <c r="K12" s="165"/>
      <c r="L12" s="165"/>
      <c r="M12" s="165"/>
      <c r="N12" s="165"/>
      <c r="O12" s="165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0"/>
    </row>
    <row r="13" spans="1:28" s="87" customFormat="1" ht="15">
      <c r="A13" s="89"/>
      <c r="B13" s="121" t="s">
        <v>200</v>
      </c>
      <c r="C13" s="89"/>
      <c r="D13" s="89"/>
      <c r="E13" s="89"/>
      <c r="F13" s="188" t="s">
        <v>254</v>
      </c>
      <c r="G13" s="164"/>
      <c r="H13" s="164"/>
      <c r="I13" s="164"/>
      <c r="J13" s="164"/>
      <c r="K13" s="164"/>
      <c r="L13" s="164"/>
      <c r="M13" s="164"/>
      <c r="N13" s="164"/>
      <c r="O13" s="164"/>
      <c r="P13" s="89"/>
      <c r="Q13" s="89"/>
      <c r="R13" s="172" t="s">
        <v>155</v>
      </c>
      <c r="S13" s="173"/>
      <c r="T13" s="173"/>
      <c r="U13" s="173"/>
      <c r="V13" s="173"/>
      <c r="W13" s="173"/>
      <c r="X13" s="173"/>
      <c r="Y13" s="173"/>
      <c r="Z13" s="173"/>
      <c r="AA13" s="173"/>
      <c r="AB13" s="88"/>
    </row>
    <row r="14" spans="1:28" s="80" customFormat="1" ht="15.75" customHeight="1" thickBot="1">
      <c r="A14" s="85"/>
      <c r="B14" s="124" t="s">
        <v>261</v>
      </c>
      <c r="C14" s="124"/>
      <c r="D14" s="124"/>
      <c r="E14" s="124"/>
      <c r="F14" s="124"/>
      <c r="G14" s="124"/>
      <c r="H14" s="200" t="s">
        <v>260</v>
      </c>
      <c r="I14" s="200"/>
      <c r="J14" s="200"/>
      <c r="K14" s="200"/>
      <c r="L14" s="200"/>
      <c r="M14" s="200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</row>
    <row r="15" spans="1:28" s="80" customFormat="1" ht="14.25" thickBot="1" thickTop="1">
      <c r="A15" s="85"/>
      <c r="B15" s="197" t="s">
        <v>2</v>
      </c>
      <c r="C15" s="192" t="s">
        <v>3</v>
      </c>
      <c r="D15" s="190"/>
      <c r="E15" s="190"/>
      <c r="F15" s="190"/>
      <c r="G15" s="191"/>
      <c r="H15" s="189" t="s">
        <v>4</v>
      </c>
      <c r="I15" s="190"/>
      <c r="J15" s="190"/>
      <c r="K15" s="191"/>
      <c r="L15" s="189" t="s">
        <v>5</v>
      </c>
      <c r="M15" s="190"/>
      <c r="N15" s="190"/>
      <c r="O15" s="190"/>
      <c r="P15" s="191"/>
      <c r="Q15" s="189" t="s">
        <v>6</v>
      </c>
      <c r="R15" s="190"/>
      <c r="S15" s="190"/>
      <c r="T15" s="191"/>
      <c r="U15" s="189" t="s">
        <v>7</v>
      </c>
      <c r="V15" s="190"/>
      <c r="W15" s="190"/>
      <c r="X15" s="191"/>
      <c r="Y15" s="189" t="s">
        <v>8</v>
      </c>
      <c r="Z15" s="190"/>
      <c r="AA15" s="190"/>
      <c r="AB15" s="191"/>
    </row>
    <row r="16" spans="1:28" s="80" customFormat="1" ht="13.5" thickBot="1">
      <c r="A16" s="85"/>
      <c r="B16" s="198"/>
      <c r="C16" s="156">
        <v>1</v>
      </c>
      <c r="D16" s="157">
        <v>2</v>
      </c>
      <c r="E16" s="157">
        <v>3</v>
      </c>
      <c r="F16" s="157">
        <v>4</v>
      </c>
      <c r="G16" s="157">
        <v>5</v>
      </c>
      <c r="H16" s="157">
        <v>6</v>
      </c>
      <c r="I16" s="157">
        <v>7</v>
      </c>
      <c r="J16" s="157">
        <v>8</v>
      </c>
      <c r="K16" s="157">
        <v>9</v>
      </c>
      <c r="L16" s="157">
        <v>10</v>
      </c>
      <c r="M16" s="157">
        <v>11</v>
      </c>
      <c r="N16" s="157">
        <v>12</v>
      </c>
      <c r="O16" s="157">
        <v>13</v>
      </c>
      <c r="P16" s="157">
        <v>14</v>
      </c>
      <c r="Q16" s="157">
        <v>15</v>
      </c>
      <c r="R16" s="157">
        <v>16</v>
      </c>
      <c r="S16" s="157">
        <v>17</v>
      </c>
      <c r="T16" s="157">
        <v>18</v>
      </c>
      <c r="U16" s="157">
        <v>19</v>
      </c>
      <c r="V16" s="157">
        <v>20</v>
      </c>
      <c r="W16" s="157">
        <v>21</v>
      </c>
      <c r="X16" s="157">
        <v>22</v>
      </c>
      <c r="Y16" s="157">
        <v>23</v>
      </c>
      <c r="Z16" s="157">
        <v>24</v>
      </c>
      <c r="AA16" s="157">
        <v>25</v>
      </c>
      <c r="AB16" s="157">
        <v>26</v>
      </c>
    </row>
    <row r="17" spans="1:28" s="80" customFormat="1" ht="13.5" thickBot="1">
      <c r="A17" s="85"/>
      <c r="B17" s="158" t="s">
        <v>29</v>
      </c>
      <c r="C17" s="160">
        <v>1</v>
      </c>
      <c r="D17" s="160">
        <v>2</v>
      </c>
      <c r="E17" s="160">
        <v>3</v>
      </c>
      <c r="F17" s="160">
        <v>4</v>
      </c>
      <c r="G17" s="160">
        <v>5</v>
      </c>
      <c r="H17" s="160" t="s">
        <v>23</v>
      </c>
      <c r="I17" s="160" t="s">
        <v>23</v>
      </c>
      <c r="J17" s="161">
        <v>8</v>
      </c>
      <c r="K17" s="160">
        <v>9</v>
      </c>
      <c r="L17" s="160">
        <v>10</v>
      </c>
      <c r="M17" s="160">
        <v>11</v>
      </c>
      <c r="N17" s="160">
        <v>12</v>
      </c>
      <c r="O17" s="161">
        <v>13</v>
      </c>
      <c r="P17" s="160" t="s">
        <v>24</v>
      </c>
      <c r="Q17" s="160" t="s">
        <v>24</v>
      </c>
      <c r="R17" s="160" t="s">
        <v>25</v>
      </c>
      <c r="S17" s="160" t="s">
        <v>25</v>
      </c>
      <c r="T17" s="160" t="s">
        <v>55</v>
      </c>
      <c r="U17" s="160" t="s">
        <v>27</v>
      </c>
      <c r="V17" s="160" t="s">
        <v>27</v>
      </c>
      <c r="W17" s="160">
        <v>1</v>
      </c>
      <c r="X17" s="160">
        <v>2</v>
      </c>
      <c r="Y17" s="160">
        <v>3</v>
      </c>
      <c r="Z17" s="160">
        <v>4</v>
      </c>
      <c r="AA17" s="160">
        <v>5</v>
      </c>
      <c r="AB17" s="160">
        <v>6</v>
      </c>
    </row>
    <row r="18" spans="1:28" s="79" customFormat="1" ht="8.25" customHeight="1" thickBot="1">
      <c r="A18" s="85"/>
      <c r="B18" s="83"/>
      <c r="C18" s="82"/>
      <c r="D18" s="82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1:28" s="79" customFormat="1" ht="12" customHeight="1" thickBot="1" thickTop="1">
      <c r="A19" s="85"/>
      <c r="B19" s="197" t="s">
        <v>2</v>
      </c>
      <c r="C19" s="192" t="s">
        <v>9</v>
      </c>
      <c r="D19" s="190"/>
      <c r="E19" s="190"/>
      <c r="F19" s="190"/>
      <c r="G19" s="191"/>
      <c r="H19" s="189" t="s">
        <v>10</v>
      </c>
      <c r="I19" s="190"/>
      <c r="J19" s="190"/>
      <c r="K19" s="191"/>
      <c r="L19" s="189" t="s">
        <v>11</v>
      </c>
      <c r="M19" s="190"/>
      <c r="N19" s="190"/>
      <c r="O19" s="190"/>
      <c r="P19" s="191"/>
      <c r="Q19" s="189" t="s">
        <v>12</v>
      </c>
      <c r="R19" s="190"/>
      <c r="S19" s="190"/>
      <c r="T19" s="191"/>
      <c r="U19" s="189" t="s">
        <v>291</v>
      </c>
      <c r="V19" s="190"/>
      <c r="W19" s="190"/>
      <c r="X19" s="191"/>
      <c r="Y19" s="189" t="s">
        <v>13</v>
      </c>
      <c r="Z19" s="190"/>
      <c r="AA19" s="190"/>
      <c r="AB19" s="191"/>
    </row>
    <row r="20" spans="1:28" s="79" customFormat="1" ht="15.75" customHeight="1" thickBot="1">
      <c r="A20" s="80"/>
      <c r="B20" s="198"/>
      <c r="C20" s="156">
        <v>27</v>
      </c>
      <c r="D20" s="157">
        <v>28</v>
      </c>
      <c r="E20" s="157">
        <v>29</v>
      </c>
      <c r="F20" s="157">
        <v>30</v>
      </c>
      <c r="G20" s="157">
        <v>31</v>
      </c>
      <c r="H20" s="157">
        <v>32</v>
      </c>
      <c r="I20" s="157">
        <v>33</v>
      </c>
      <c r="J20" s="157">
        <v>34</v>
      </c>
      <c r="K20" s="157">
        <v>35</v>
      </c>
      <c r="L20" s="157">
        <v>36</v>
      </c>
      <c r="M20" s="157">
        <v>37</v>
      </c>
      <c r="N20" s="157">
        <v>38</v>
      </c>
      <c r="O20" s="157">
        <v>39</v>
      </c>
      <c r="P20" s="157">
        <v>40</v>
      </c>
      <c r="Q20" s="157">
        <v>41</v>
      </c>
      <c r="R20" s="157">
        <v>42</v>
      </c>
      <c r="S20" s="157">
        <v>43</v>
      </c>
      <c r="T20" s="157">
        <v>44</v>
      </c>
      <c r="U20" s="157">
        <v>45</v>
      </c>
      <c r="V20" s="157">
        <v>46</v>
      </c>
      <c r="W20" s="157">
        <v>47</v>
      </c>
      <c r="X20" s="157">
        <v>48</v>
      </c>
      <c r="Y20" s="157">
        <v>49</v>
      </c>
      <c r="Z20" s="157">
        <v>50</v>
      </c>
      <c r="AA20" s="157">
        <v>51</v>
      </c>
      <c r="AB20" s="157">
        <v>52</v>
      </c>
    </row>
    <row r="21" spans="1:28" s="79" customFormat="1" ht="17.25" customHeight="1" thickBot="1">
      <c r="A21" s="84"/>
      <c r="B21" s="159" t="s">
        <v>29</v>
      </c>
      <c r="C21" s="161" t="s">
        <v>23</v>
      </c>
      <c r="D21" s="160" t="s">
        <v>23</v>
      </c>
      <c r="E21" s="160">
        <v>9</v>
      </c>
      <c r="F21" s="160">
        <v>10</v>
      </c>
      <c r="G21" s="160">
        <v>11</v>
      </c>
      <c r="H21" s="161">
        <v>12</v>
      </c>
      <c r="I21" s="161">
        <v>13</v>
      </c>
      <c r="J21" s="161">
        <v>14</v>
      </c>
      <c r="K21" s="160">
        <v>15</v>
      </c>
      <c r="L21" s="160" t="s">
        <v>24</v>
      </c>
      <c r="M21" s="160" t="s">
        <v>24</v>
      </c>
      <c r="N21" s="160" t="s">
        <v>25</v>
      </c>
      <c r="O21" s="161" t="s">
        <v>26</v>
      </c>
      <c r="P21" s="161" t="s">
        <v>56</v>
      </c>
      <c r="Q21" s="161" t="s">
        <v>56</v>
      </c>
      <c r="R21" s="161" t="s">
        <v>56</v>
      </c>
      <c r="S21" s="161" t="s">
        <v>56</v>
      </c>
      <c r="T21" s="161" t="s">
        <v>56</v>
      </c>
      <c r="U21" s="161" t="s">
        <v>56</v>
      </c>
      <c r="V21" s="161" t="s">
        <v>27</v>
      </c>
      <c r="W21" s="161" t="s">
        <v>27</v>
      </c>
      <c r="X21" s="161" t="s">
        <v>27</v>
      </c>
      <c r="Y21" s="161" t="s">
        <v>27</v>
      </c>
      <c r="Z21" s="160" t="s">
        <v>27</v>
      </c>
      <c r="AA21" s="160" t="s">
        <v>27</v>
      </c>
      <c r="AB21" s="160" t="s">
        <v>27</v>
      </c>
    </row>
    <row r="22" spans="1:28" s="79" customFormat="1" ht="12.75">
      <c r="A22" s="81"/>
      <c r="B22" s="201" t="s">
        <v>17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</row>
    <row r="23" spans="1:28" s="79" customFormat="1" ht="12.75">
      <c r="A23" s="81"/>
      <c r="B23" s="152" t="s">
        <v>283</v>
      </c>
      <c r="C23" s="153" t="s">
        <v>127</v>
      </c>
      <c r="D23" s="149"/>
      <c r="E23" s="149"/>
      <c r="F23" s="149"/>
      <c r="G23" s="149"/>
      <c r="H23" s="149"/>
      <c r="I23" s="149"/>
      <c r="J23" s="149"/>
      <c r="K23" s="149"/>
      <c r="L23" s="147" t="s">
        <v>279</v>
      </c>
      <c r="M23" s="148" t="s">
        <v>280</v>
      </c>
      <c r="N23" s="149"/>
      <c r="O23" s="149"/>
      <c r="P23" s="149"/>
      <c r="Q23" s="149"/>
      <c r="R23" s="149"/>
      <c r="S23" s="149"/>
      <c r="T23" s="149"/>
      <c r="U23" s="154" t="s">
        <v>277</v>
      </c>
      <c r="V23" s="148" t="s">
        <v>125</v>
      </c>
      <c r="W23" s="147"/>
      <c r="X23" s="155"/>
      <c r="Y23" s="155"/>
      <c r="Z23" s="155"/>
      <c r="AA23" s="80"/>
      <c r="AB23" s="80"/>
    </row>
    <row r="24" spans="1:28" s="79" customFormat="1" ht="12.75">
      <c r="A24" s="81"/>
      <c r="B24" s="150" t="s">
        <v>25</v>
      </c>
      <c r="C24" s="151" t="s">
        <v>124</v>
      </c>
      <c r="D24" s="149"/>
      <c r="E24" s="149"/>
      <c r="F24" s="149"/>
      <c r="G24" s="149"/>
      <c r="H24" s="149"/>
      <c r="I24" s="149"/>
      <c r="J24" s="149"/>
      <c r="K24" s="149"/>
      <c r="L24" s="147" t="s">
        <v>28</v>
      </c>
      <c r="M24" s="148" t="s">
        <v>126</v>
      </c>
      <c r="N24" s="149"/>
      <c r="O24" s="149"/>
      <c r="P24" s="149"/>
      <c r="Q24" s="149"/>
      <c r="R24" s="149"/>
      <c r="S24" s="149"/>
      <c r="T24" s="149"/>
      <c r="U24" s="147" t="s">
        <v>195</v>
      </c>
      <c r="V24" s="148" t="s">
        <v>284</v>
      </c>
      <c r="W24" s="147"/>
      <c r="X24" s="148"/>
      <c r="Y24" s="149"/>
      <c r="Z24" s="149"/>
      <c r="AA24" s="80"/>
      <c r="AB24" s="80"/>
    </row>
    <row r="25" spans="1:28" s="79" customFormat="1" ht="12.75">
      <c r="A25" s="81"/>
      <c r="B25" s="150" t="s">
        <v>55</v>
      </c>
      <c r="C25" s="151" t="s">
        <v>122</v>
      </c>
      <c r="D25" s="149"/>
      <c r="E25" s="149"/>
      <c r="F25" s="149"/>
      <c r="G25" s="149"/>
      <c r="H25" s="149"/>
      <c r="I25" s="149"/>
      <c r="J25" s="148"/>
      <c r="K25" s="149"/>
      <c r="L25" s="147" t="s">
        <v>56</v>
      </c>
      <c r="M25" s="148" t="s">
        <v>123</v>
      </c>
      <c r="N25" s="149"/>
      <c r="O25" s="149"/>
      <c r="P25" s="149"/>
      <c r="Q25" s="149"/>
      <c r="R25" s="149"/>
      <c r="S25" s="149"/>
      <c r="T25" s="149"/>
      <c r="U25" s="147" t="s">
        <v>57</v>
      </c>
      <c r="V25" s="148" t="s">
        <v>278</v>
      </c>
      <c r="W25" s="147"/>
      <c r="X25" s="148"/>
      <c r="Y25" s="149"/>
      <c r="Z25" s="149"/>
      <c r="AA25" s="80"/>
      <c r="AB25" s="80"/>
    </row>
    <row r="26" spans="1:28" s="79" customFormat="1" ht="12.75">
      <c r="A26" s="81"/>
      <c r="B26" s="150" t="s">
        <v>281</v>
      </c>
      <c r="C26" s="151" t="s">
        <v>282</v>
      </c>
      <c r="D26" s="149"/>
      <c r="E26" s="149"/>
      <c r="F26" s="149"/>
      <c r="G26" s="149"/>
      <c r="H26" s="149"/>
      <c r="I26" s="149"/>
      <c r="J26" s="148"/>
      <c r="K26" s="149"/>
      <c r="L26" s="147" t="s">
        <v>286</v>
      </c>
      <c r="M26" s="148" t="s">
        <v>287</v>
      </c>
      <c r="N26" s="149"/>
      <c r="O26" s="149"/>
      <c r="P26" s="149"/>
      <c r="Q26" s="149"/>
      <c r="R26" s="149"/>
      <c r="S26" s="149"/>
      <c r="T26" s="149"/>
      <c r="U26" s="147" t="s">
        <v>27</v>
      </c>
      <c r="V26" s="148" t="s">
        <v>285</v>
      </c>
      <c r="W26" s="147"/>
      <c r="X26" s="148"/>
      <c r="Y26" s="149"/>
      <c r="Z26" s="149"/>
      <c r="AA26" s="80"/>
      <c r="AB26" s="80"/>
    </row>
    <row r="27" spans="2:28" s="79" customFormat="1" ht="12.75">
      <c r="B27" s="193" t="s">
        <v>121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</row>
    <row r="28" spans="2:28" s="79" customFormat="1" ht="46.5" customHeight="1">
      <c r="B28" s="179" t="s">
        <v>120</v>
      </c>
      <c r="C28" s="180"/>
      <c r="D28" s="182" t="s">
        <v>276</v>
      </c>
      <c r="E28" s="183"/>
      <c r="F28" s="183"/>
      <c r="G28" s="184"/>
      <c r="H28" s="182" t="s">
        <v>18</v>
      </c>
      <c r="I28" s="183"/>
      <c r="J28" s="184"/>
      <c r="K28" s="182" t="s">
        <v>19</v>
      </c>
      <c r="L28" s="183"/>
      <c r="M28" s="184"/>
      <c r="N28" s="182" t="s">
        <v>20</v>
      </c>
      <c r="O28" s="183"/>
      <c r="P28" s="184"/>
      <c r="Q28" s="182" t="s">
        <v>119</v>
      </c>
      <c r="R28" s="183"/>
      <c r="S28" s="183"/>
      <c r="T28" s="184"/>
      <c r="U28" s="182" t="s">
        <v>118</v>
      </c>
      <c r="V28" s="183" t="s">
        <v>117</v>
      </c>
      <c r="W28" s="183"/>
      <c r="X28" s="181" t="s">
        <v>21</v>
      </c>
      <c r="Y28" s="181"/>
      <c r="Z28" s="181"/>
      <c r="AA28" s="179" t="s">
        <v>22</v>
      </c>
      <c r="AB28" s="180"/>
    </row>
    <row r="29" spans="2:28" s="79" customFormat="1" ht="12.75">
      <c r="B29" s="179" t="s">
        <v>29</v>
      </c>
      <c r="C29" s="180"/>
      <c r="D29" s="179">
        <v>15</v>
      </c>
      <c r="E29" s="180"/>
      <c r="F29" s="179">
        <v>17</v>
      </c>
      <c r="G29" s="180"/>
      <c r="H29" s="182">
        <v>5</v>
      </c>
      <c r="I29" s="183"/>
      <c r="J29" s="184"/>
      <c r="K29" s="182"/>
      <c r="L29" s="183"/>
      <c r="M29" s="184"/>
      <c r="N29" s="182">
        <v>6</v>
      </c>
      <c r="O29" s="183"/>
      <c r="P29" s="184"/>
      <c r="Q29" s="179"/>
      <c r="R29" s="194"/>
      <c r="S29" s="194"/>
      <c r="T29" s="180"/>
      <c r="U29" s="195"/>
      <c r="V29" s="196"/>
      <c r="W29" s="196"/>
      <c r="X29" s="181">
        <v>9</v>
      </c>
      <c r="Y29" s="181"/>
      <c r="Z29" s="181"/>
      <c r="AA29" s="179">
        <f>SUM(D29:Z29)</f>
        <v>52</v>
      </c>
      <c r="AB29" s="180"/>
    </row>
    <row r="30" spans="2:28" s="79" customFormat="1" ht="12.75">
      <c r="B30" s="179" t="s">
        <v>30</v>
      </c>
      <c r="C30" s="180"/>
      <c r="D30" s="179"/>
      <c r="E30" s="180"/>
      <c r="F30" s="179"/>
      <c r="G30" s="180"/>
      <c r="H30" s="179"/>
      <c r="I30" s="194"/>
      <c r="J30" s="180"/>
      <c r="K30" s="179"/>
      <c r="L30" s="194"/>
      <c r="M30" s="180"/>
      <c r="N30" s="179"/>
      <c r="O30" s="194"/>
      <c r="P30" s="180"/>
      <c r="Q30" s="179"/>
      <c r="R30" s="194"/>
      <c r="S30" s="194"/>
      <c r="T30" s="180"/>
      <c r="U30" s="195"/>
      <c r="V30" s="196"/>
      <c r="W30" s="196"/>
      <c r="X30" s="181"/>
      <c r="Y30" s="181"/>
      <c r="Z30" s="181"/>
      <c r="AA30" s="179">
        <f>SUM(D30:Z30)</f>
        <v>0</v>
      </c>
      <c r="AB30" s="180"/>
    </row>
    <row r="31" spans="2:28" s="79" customFormat="1" ht="12.75">
      <c r="B31" s="179" t="s">
        <v>22</v>
      </c>
      <c r="C31" s="180"/>
      <c r="D31" s="179">
        <f>SUM(D29:E30)</f>
        <v>15</v>
      </c>
      <c r="E31" s="180"/>
      <c r="F31" s="179">
        <f>SUM(F29:G30)</f>
        <v>17</v>
      </c>
      <c r="G31" s="180"/>
      <c r="H31" s="179">
        <f>SUM(H29:J30)</f>
        <v>5</v>
      </c>
      <c r="I31" s="194"/>
      <c r="J31" s="180"/>
      <c r="K31" s="179">
        <f>SUM(K29:M30)</f>
        <v>0</v>
      </c>
      <c r="L31" s="194"/>
      <c r="M31" s="180"/>
      <c r="N31" s="179">
        <f>SUM(N29:P30)</f>
        <v>6</v>
      </c>
      <c r="O31" s="194"/>
      <c r="P31" s="180"/>
      <c r="Q31" s="179">
        <f>SUM(Q29:T30)</f>
        <v>0</v>
      </c>
      <c r="R31" s="194"/>
      <c r="S31" s="194"/>
      <c r="T31" s="180"/>
      <c r="U31" s="179">
        <f>SUM(U29:W30)</f>
        <v>0</v>
      </c>
      <c r="V31" s="194"/>
      <c r="W31" s="180"/>
      <c r="X31" s="179">
        <f>SUM(X29:Z30)</f>
        <v>9</v>
      </c>
      <c r="Y31" s="194"/>
      <c r="Z31" s="180"/>
      <c r="AA31" s="179">
        <f>SUM(AA29:AB30)</f>
        <v>52</v>
      </c>
      <c r="AB31" s="180"/>
    </row>
  </sheetData>
  <sheetProtection/>
  <mergeCells count="82">
    <mergeCell ref="C19:G19"/>
    <mergeCell ref="H19:K19"/>
    <mergeCell ref="L19:P19"/>
    <mergeCell ref="Q19:T19"/>
    <mergeCell ref="U19:X19"/>
    <mergeCell ref="B1:F1"/>
    <mergeCell ref="G1:V1"/>
    <mergeCell ref="B2:F2"/>
    <mergeCell ref="G2:V2"/>
    <mergeCell ref="B3:F3"/>
    <mergeCell ref="AA28:AB28"/>
    <mergeCell ref="B19:B20"/>
    <mergeCell ref="H15:K15"/>
    <mergeCell ref="L15:P15"/>
    <mergeCell ref="Q15:T15"/>
    <mergeCell ref="G3:V3"/>
    <mergeCell ref="H14:M14"/>
    <mergeCell ref="Y19:AB19"/>
    <mergeCell ref="B22:AB22"/>
    <mergeCell ref="B15:B16"/>
    <mergeCell ref="X31:Z31"/>
    <mergeCell ref="AA31:AB31"/>
    <mergeCell ref="N31:P31"/>
    <mergeCell ref="Q31:T31"/>
    <mergeCell ref="U31:W31"/>
    <mergeCell ref="N30:P30"/>
    <mergeCell ref="Q30:T30"/>
    <mergeCell ref="U30:W30"/>
    <mergeCell ref="X30:Z30"/>
    <mergeCell ref="AA30:AB30"/>
    <mergeCell ref="B31:C31"/>
    <mergeCell ref="H30:J30"/>
    <mergeCell ref="D31:E31"/>
    <mergeCell ref="F31:G31"/>
    <mergeCell ref="H31:J31"/>
    <mergeCell ref="Q29:T29"/>
    <mergeCell ref="K31:M31"/>
    <mergeCell ref="B30:C30"/>
    <mergeCell ref="D30:E30"/>
    <mergeCell ref="F30:G30"/>
    <mergeCell ref="K30:M30"/>
    <mergeCell ref="N29:P29"/>
    <mergeCell ref="AA29:AB29"/>
    <mergeCell ref="X29:Z29"/>
    <mergeCell ref="U29:W29"/>
    <mergeCell ref="B29:C29"/>
    <mergeCell ref="D29:E29"/>
    <mergeCell ref="K29:M29"/>
    <mergeCell ref="Y4:AB4"/>
    <mergeCell ref="F29:G29"/>
    <mergeCell ref="H29:J29"/>
    <mergeCell ref="B5:F5"/>
    <mergeCell ref="F13:O13"/>
    <mergeCell ref="Q28:T28"/>
    <mergeCell ref="U15:X15"/>
    <mergeCell ref="C15:G15"/>
    <mergeCell ref="Y15:AB15"/>
    <mergeCell ref="B27:AB27"/>
    <mergeCell ref="B28:C28"/>
    <mergeCell ref="X28:Z28"/>
    <mergeCell ref="K28:M28"/>
    <mergeCell ref="D28:G28"/>
    <mergeCell ref="H28:J28"/>
    <mergeCell ref="N28:P28"/>
    <mergeCell ref="U28:W28"/>
    <mergeCell ref="R13:AA13"/>
    <mergeCell ref="U7:AB7"/>
    <mergeCell ref="V11:AB11"/>
    <mergeCell ref="U9:W9"/>
    <mergeCell ref="X9:AB9"/>
    <mergeCell ref="Y5:AB5"/>
    <mergeCell ref="R9:T9"/>
    <mergeCell ref="G4:V4"/>
    <mergeCell ref="E7:O7"/>
    <mergeCell ref="E8:O8"/>
    <mergeCell ref="F12:O12"/>
    <mergeCell ref="E9:G9"/>
    <mergeCell ref="H10:O10"/>
    <mergeCell ref="E10:G10"/>
    <mergeCell ref="F11:O11"/>
    <mergeCell ref="H9:O9"/>
    <mergeCell ref="B4:F4"/>
  </mergeCells>
  <dataValidations count="13">
    <dataValidation type="list" allowBlank="1" showInputMessage="1" showErrorMessage="1" sqref="R13:AA13">
      <formula1>Основа</formula1>
    </dataValidation>
    <dataValidation type="list" allowBlank="1" showInputMessage="1" showErrorMessage="1" sqref="U7:AB7">
      <formula1>Рівень2</formula1>
    </dataValidation>
    <dataValidation type="list" allowBlank="1" showInputMessage="1" showErrorMessage="1" sqref="B21 B17">
      <formula1>Курс</formula1>
    </dataValidation>
    <dataValidation type="list" allowBlank="1" showInputMessage="1" showErrorMessage="1" sqref="C21:AB21 C17:AB17">
      <formula1>Познач</formula1>
    </dataValidation>
    <dataValidation type="list" allowBlank="1" showInputMessage="1" showErrorMessage="1" sqref="E7:O7">
      <formula1>Галузь</formula1>
    </dataValidation>
    <dataValidation type="list" allowBlank="1" showInputMessage="1" showErrorMessage="1" sqref="F11:O11">
      <formula1>Форми</formula1>
    </dataValidation>
    <dataValidation type="list" allowBlank="1" showInputMessage="1" showErrorMessage="1" sqref="V11:AB11">
      <formula1>Термін</formula1>
    </dataValidation>
    <dataValidation type="list" allowBlank="1" showInputMessage="1" showErrorMessage="1" sqref="Y4:AB4">
      <formula1>Скор</formula1>
    </dataValidation>
    <dataValidation type="list" allowBlank="1" showInputMessage="1" showErrorMessage="1" sqref="E9:G9">
      <formula1>КодСпец</formula1>
    </dataValidation>
    <dataValidation type="list" allowBlank="1" showInputMessage="1" showErrorMessage="1" sqref="H9:O9">
      <formula1>НазСпец</formula1>
    </dataValidation>
    <dataValidation type="list" allowBlank="1" showInputMessage="1" showErrorMessage="1" sqref="F13:O13">
      <formula1>ОП</formula1>
    </dataValidation>
    <dataValidation type="list" allowBlank="1" showInputMessage="1" showErrorMessage="1" sqref="U9:W9">
      <formula1>Квал2</formula1>
    </dataValidation>
    <dataValidation type="list" allowBlank="1" showInputMessage="1" showErrorMessage="1" sqref="X9:AB9">
      <formula1>Квал</formula1>
    </dataValidation>
  </dataValidations>
  <printOptions/>
  <pageMargins left="0.7" right="0.7" top="0.75" bottom="0.75" header="0.3" footer="0.3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9"/>
  <sheetViews>
    <sheetView view="pageBreakPreview" zoomScale="60" zoomScaleNormal="60" zoomScalePageLayoutView="0" workbookViewId="0" topLeftCell="A1">
      <selection activeCell="B13" sqref="B13"/>
    </sheetView>
  </sheetViews>
  <sheetFormatPr defaultColWidth="5.421875" defaultRowHeight="15"/>
  <cols>
    <col min="1" max="1" width="7.57421875" style="20" customWidth="1"/>
    <col min="2" max="2" width="61.421875" style="20" customWidth="1"/>
    <col min="3" max="3" width="7.7109375" style="18" customWidth="1"/>
    <col min="4" max="9" width="8.28125" style="17" customWidth="1"/>
    <col min="10" max="10" width="5.7109375" style="19" customWidth="1"/>
    <col min="11" max="11" width="5.57421875" style="19" customWidth="1"/>
    <col min="12" max="12" width="5.8515625" style="19" customWidth="1"/>
    <col min="13" max="13" width="6.421875" style="19" customWidth="1"/>
    <col min="14" max="14" width="6.28125" style="19" customWidth="1"/>
    <col min="15" max="15" width="7.00390625" style="19" customWidth="1"/>
    <col min="16" max="16" width="6.57421875" style="19" customWidth="1"/>
    <col min="17" max="17" width="6.7109375" style="19" customWidth="1"/>
    <col min="18" max="18" width="6.421875" style="19" customWidth="1"/>
    <col min="19" max="19" width="5.140625" style="19" customWidth="1"/>
    <col min="20" max="20" width="6.28125" style="19" customWidth="1"/>
    <col min="21" max="21" width="6.00390625" style="18" customWidth="1"/>
    <col min="22" max="37" width="6.8515625" style="17" customWidth="1"/>
    <col min="38" max="38" width="20.140625" style="16" customWidth="1"/>
    <col min="39" max="254" width="9.140625" style="16" customWidth="1"/>
    <col min="255" max="16384" width="5.421875" style="16" customWidth="1"/>
  </cols>
  <sheetData>
    <row r="1" spans="1:38" s="67" customFormat="1" ht="24" customHeight="1">
      <c r="A1" s="202" t="s">
        <v>115</v>
      </c>
      <c r="B1" s="224" t="s">
        <v>114</v>
      </c>
      <c r="C1" s="227" t="s">
        <v>113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05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220" t="s">
        <v>112</v>
      </c>
    </row>
    <row r="2" spans="1:38" s="67" customFormat="1" ht="32.25" customHeight="1">
      <c r="A2" s="219"/>
      <c r="B2" s="225"/>
      <c r="C2" s="206" t="s">
        <v>111</v>
      </c>
      <c r="D2" s="207"/>
      <c r="E2" s="75"/>
      <c r="F2" s="75"/>
      <c r="G2" s="75"/>
      <c r="H2" s="75"/>
      <c r="I2" s="75"/>
      <c r="J2" s="204" t="s">
        <v>110</v>
      </c>
      <c r="K2" s="229"/>
      <c r="L2" s="229"/>
      <c r="M2" s="229"/>
      <c r="N2" s="230"/>
      <c r="O2" s="202" t="s">
        <v>109</v>
      </c>
      <c r="P2" s="204" t="s">
        <v>108</v>
      </c>
      <c r="Q2" s="205"/>
      <c r="R2" s="202" t="s">
        <v>107</v>
      </c>
      <c r="S2" s="202" t="s">
        <v>106</v>
      </c>
      <c r="T2" s="202" t="s">
        <v>105</v>
      </c>
      <c r="U2" s="204" t="s">
        <v>104</v>
      </c>
      <c r="V2" s="205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220"/>
    </row>
    <row r="3" spans="1:38" s="67" customFormat="1" ht="24" customHeight="1">
      <c r="A3" s="219"/>
      <c r="B3" s="225"/>
      <c r="C3" s="208"/>
      <c r="D3" s="209"/>
      <c r="E3" s="72"/>
      <c r="F3" s="72"/>
      <c r="G3" s="72"/>
      <c r="H3" s="72"/>
      <c r="I3" s="72"/>
      <c r="J3" s="202" t="s">
        <v>22</v>
      </c>
      <c r="K3" s="231" t="s">
        <v>103</v>
      </c>
      <c r="L3" s="232"/>
      <c r="M3" s="232"/>
      <c r="N3" s="233"/>
      <c r="O3" s="219"/>
      <c r="P3" s="202" t="s">
        <v>102</v>
      </c>
      <c r="Q3" s="202" t="s">
        <v>101</v>
      </c>
      <c r="R3" s="219"/>
      <c r="S3" s="219"/>
      <c r="T3" s="219"/>
      <c r="U3" s="202" t="s">
        <v>100</v>
      </c>
      <c r="V3" s="202" t="s">
        <v>99</v>
      </c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220"/>
    </row>
    <row r="4" spans="1:38" s="67" customFormat="1" ht="27" customHeight="1">
      <c r="A4" s="219"/>
      <c r="B4" s="225"/>
      <c r="C4" s="210"/>
      <c r="D4" s="211"/>
      <c r="E4" s="72"/>
      <c r="F4" s="72"/>
      <c r="G4" s="72"/>
      <c r="H4" s="72"/>
      <c r="I4" s="72"/>
      <c r="J4" s="219"/>
      <c r="K4" s="202" t="s">
        <v>98</v>
      </c>
      <c r="L4" s="202" t="s">
        <v>97</v>
      </c>
      <c r="M4" s="202" t="s">
        <v>96</v>
      </c>
      <c r="N4" s="202" t="s">
        <v>95</v>
      </c>
      <c r="O4" s="219"/>
      <c r="P4" s="219"/>
      <c r="Q4" s="219"/>
      <c r="R4" s="219"/>
      <c r="S4" s="219"/>
      <c r="T4" s="219"/>
      <c r="U4" s="219"/>
      <c r="V4" s="219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220"/>
    </row>
    <row r="5" spans="1:38" s="67" customFormat="1" ht="89.25" customHeight="1">
      <c r="A5" s="203"/>
      <c r="B5" s="226"/>
      <c r="C5" s="70" t="s">
        <v>94</v>
      </c>
      <c r="D5" s="69" t="s">
        <v>93</v>
      </c>
      <c r="E5" s="69"/>
      <c r="F5" s="69"/>
      <c r="G5" s="69"/>
      <c r="H5" s="69"/>
      <c r="I5" s="69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220"/>
    </row>
    <row r="6" spans="1:38" s="67" customFormat="1" ht="18">
      <c r="A6" s="68">
        <v>1</v>
      </c>
      <c r="B6" s="68">
        <v>2</v>
      </c>
      <c r="C6" s="68">
        <v>8</v>
      </c>
      <c r="D6" s="68">
        <v>9</v>
      </c>
      <c r="E6" s="68"/>
      <c r="F6" s="68"/>
      <c r="G6" s="68"/>
      <c r="H6" s="68"/>
      <c r="I6" s="68"/>
      <c r="J6" s="68">
        <v>10</v>
      </c>
      <c r="K6" s="68">
        <v>11</v>
      </c>
      <c r="L6" s="68">
        <v>12</v>
      </c>
      <c r="M6" s="68">
        <v>13</v>
      </c>
      <c r="N6" s="68">
        <v>14</v>
      </c>
      <c r="O6" s="68">
        <v>15</v>
      </c>
      <c r="P6" s="68">
        <v>16</v>
      </c>
      <c r="Q6" s="68">
        <v>17</v>
      </c>
      <c r="R6" s="68">
        <v>18</v>
      </c>
      <c r="S6" s="68">
        <v>19</v>
      </c>
      <c r="T6" s="68">
        <v>20</v>
      </c>
      <c r="U6" s="68">
        <v>21</v>
      </c>
      <c r="V6" s="68">
        <v>22</v>
      </c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>
        <v>23</v>
      </c>
    </row>
    <row r="7" spans="1:38" s="67" customFormat="1" ht="17.25">
      <c r="A7" s="216" t="s">
        <v>92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8"/>
    </row>
    <row r="8" spans="1:48" s="30" customFormat="1" ht="18">
      <c r="A8" s="212" t="s">
        <v>91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4"/>
      <c r="AF8" s="214"/>
      <c r="AG8" s="214"/>
      <c r="AH8" s="214"/>
      <c r="AI8" s="214"/>
      <c r="AJ8" s="214"/>
      <c r="AK8" s="214"/>
      <c r="AL8" s="215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s="30" customFormat="1" ht="30.75">
      <c r="A9" s="59" t="s">
        <v>90</v>
      </c>
      <c r="B9" s="58" t="s">
        <v>89</v>
      </c>
      <c r="C9" s="58">
        <v>3</v>
      </c>
      <c r="D9" s="58">
        <f>C9*30</f>
        <v>90</v>
      </c>
      <c r="E9" s="58"/>
      <c r="F9" s="58"/>
      <c r="G9" s="58"/>
      <c r="H9" s="58"/>
      <c r="I9" s="58"/>
      <c r="J9" s="56">
        <f>K9+L9+M9+N9</f>
        <v>38</v>
      </c>
      <c r="K9" s="57">
        <v>12</v>
      </c>
      <c r="L9" s="57"/>
      <c r="M9" s="57">
        <v>26</v>
      </c>
      <c r="N9" s="56"/>
      <c r="O9" s="56">
        <f>D9-J9</f>
        <v>52</v>
      </c>
      <c r="P9" s="56"/>
      <c r="Q9" s="56"/>
      <c r="R9" s="56"/>
      <c r="S9" s="56"/>
      <c r="T9" s="56"/>
      <c r="U9" s="56">
        <v>1</v>
      </c>
      <c r="V9" s="56"/>
      <c r="W9" s="56"/>
      <c r="X9" s="56"/>
      <c r="Y9" s="56"/>
      <c r="Z9" s="56"/>
      <c r="AA9" s="56"/>
      <c r="AB9" s="56"/>
      <c r="AC9" s="56"/>
      <c r="AD9" s="56"/>
      <c r="AE9" s="56">
        <v>1</v>
      </c>
      <c r="AF9" s="77" t="s">
        <v>80</v>
      </c>
      <c r="AG9" s="77">
        <v>1</v>
      </c>
      <c r="AH9" s="77">
        <v>20</v>
      </c>
      <c r="AI9" s="77">
        <v>1</v>
      </c>
      <c r="AJ9" s="77">
        <v>2</v>
      </c>
      <c r="AK9" s="77">
        <v>1</v>
      </c>
      <c r="AL9" s="76" t="s">
        <v>116</v>
      </c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1:48" s="39" customFormat="1" ht="18">
      <c r="A10" s="221" t="s">
        <v>78</v>
      </c>
      <c r="B10" s="222"/>
      <c r="C10" s="65">
        <f>SUM(C9:C9)</f>
        <v>3</v>
      </c>
      <c r="D10" s="65">
        <f>SUM(D9:D9)</f>
        <v>90</v>
      </c>
      <c r="E10" s="65"/>
      <c r="F10" s="65"/>
      <c r="G10" s="65"/>
      <c r="H10" s="65"/>
      <c r="I10" s="65"/>
      <c r="J10" s="65">
        <f aca="true" t="shared" si="0" ref="J10:V10">SUM(J9:J9)</f>
        <v>38</v>
      </c>
      <c r="K10" s="65">
        <f t="shared" si="0"/>
        <v>12</v>
      </c>
      <c r="L10" s="65">
        <f t="shared" si="0"/>
        <v>0</v>
      </c>
      <c r="M10" s="65">
        <f t="shared" si="0"/>
        <v>26</v>
      </c>
      <c r="N10" s="65">
        <f t="shared" si="0"/>
        <v>0</v>
      </c>
      <c r="O10" s="65">
        <f t="shared" si="0"/>
        <v>52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1</v>
      </c>
      <c r="V10" s="65">
        <f t="shared" si="0"/>
        <v>0</v>
      </c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40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spans="1:48" s="30" customFormat="1" ht="18">
      <c r="A11" s="212" t="s">
        <v>88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23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s="30" customFormat="1" ht="18">
      <c r="A12" s="37"/>
      <c r="B12" s="66"/>
      <c r="C12" s="46"/>
      <c r="D12" s="46">
        <f>C12*30</f>
        <v>0</v>
      </c>
      <c r="E12" s="46"/>
      <c r="F12" s="46"/>
      <c r="G12" s="46"/>
      <c r="H12" s="46"/>
      <c r="I12" s="46"/>
      <c r="J12" s="44">
        <f>K12+L12+M12+N12</f>
        <v>0</v>
      </c>
      <c r="K12" s="45"/>
      <c r="L12" s="45"/>
      <c r="M12" s="45"/>
      <c r="N12" s="36"/>
      <c r="O12" s="44">
        <f>D12-J12</f>
        <v>0</v>
      </c>
      <c r="P12" s="37"/>
      <c r="Q12" s="37"/>
      <c r="R12" s="37"/>
      <c r="S12" s="37"/>
      <c r="T12" s="37"/>
      <c r="U12" s="36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6"/>
      <c r="AM12" s="24"/>
      <c r="AN12" s="24"/>
      <c r="AO12" s="24"/>
      <c r="AP12" s="24"/>
      <c r="AQ12" s="24"/>
      <c r="AR12" s="24"/>
      <c r="AS12" s="24"/>
      <c r="AT12" s="24"/>
      <c r="AU12" s="24"/>
      <c r="AV12" s="24"/>
    </row>
    <row r="13" spans="1:48" s="30" customFormat="1" ht="18">
      <c r="A13" s="37"/>
      <c r="B13" s="6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37"/>
      <c r="R13" s="37"/>
      <c r="S13" s="37"/>
      <c r="T13" s="37"/>
      <c r="U13" s="36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6"/>
      <c r="AM13" s="24"/>
      <c r="AN13" s="24"/>
      <c r="AO13" s="24"/>
      <c r="AP13" s="24"/>
      <c r="AQ13" s="24"/>
      <c r="AR13" s="24"/>
      <c r="AS13" s="24"/>
      <c r="AT13" s="24"/>
      <c r="AU13" s="24"/>
      <c r="AV13" s="24"/>
    </row>
    <row r="14" spans="1:48" s="39" customFormat="1" ht="18">
      <c r="A14" s="238" t="s">
        <v>78</v>
      </c>
      <c r="B14" s="239"/>
      <c r="C14" s="65">
        <f>SUM(C12:C13)</f>
        <v>0</v>
      </c>
      <c r="D14" s="65">
        <f>SUM(D12:D13)</f>
        <v>0</v>
      </c>
      <c r="E14" s="65"/>
      <c r="F14" s="65"/>
      <c r="G14" s="65"/>
      <c r="H14" s="65"/>
      <c r="I14" s="65"/>
      <c r="J14" s="65">
        <f aca="true" t="shared" si="1" ref="J14:V14">SUM(J12:J13)</f>
        <v>0</v>
      </c>
      <c r="K14" s="65">
        <f t="shared" si="1"/>
        <v>0</v>
      </c>
      <c r="L14" s="65">
        <f t="shared" si="1"/>
        <v>0</v>
      </c>
      <c r="M14" s="65">
        <f t="shared" si="1"/>
        <v>0</v>
      </c>
      <c r="N14" s="65">
        <f t="shared" si="1"/>
        <v>0</v>
      </c>
      <c r="O14" s="65">
        <f t="shared" si="1"/>
        <v>0</v>
      </c>
      <c r="P14" s="65">
        <f t="shared" si="1"/>
        <v>0</v>
      </c>
      <c r="Q14" s="65">
        <f t="shared" si="1"/>
        <v>0</v>
      </c>
      <c r="R14" s="65">
        <f t="shared" si="1"/>
        <v>0</v>
      </c>
      <c r="S14" s="65">
        <f t="shared" si="1"/>
        <v>0</v>
      </c>
      <c r="T14" s="65">
        <f t="shared" si="1"/>
        <v>0</v>
      </c>
      <c r="U14" s="65">
        <f t="shared" si="1"/>
        <v>0</v>
      </c>
      <c r="V14" s="65">
        <f t="shared" si="1"/>
        <v>0</v>
      </c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40"/>
      <c r="AM14" s="24"/>
      <c r="AN14" s="24"/>
      <c r="AO14" s="24"/>
      <c r="AP14" s="24"/>
      <c r="AQ14" s="24"/>
      <c r="AR14" s="24"/>
      <c r="AS14" s="24"/>
      <c r="AT14" s="24"/>
      <c r="AU14" s="24"/>
      <c r="AV14" s="24"/>
    </row>
    <row r="15" spans="1:48" s="30" customFormat="1" ht="18">
      <c r="A15" s="234" t="s">
        <v>77</v>
      </c>
      <c r="B15" s="234"/>
      <c r="C15" s="33">
        <f>C14+C10</f>
        <v>3</v>
      </c>
      <c r="D15" s="33">
        <f>D14+D10</f>
        <v>90</v>
      </c>
      <c r="E15" s="33"/>
      <c r="F15" s="33"/>
      <c r="G15" s="33"/>
      <c r="H15" s="33"/>
      <c r="I15" s="33"/>
      <c r="J15" s="33">
        <f aca="true" t="shared" si="2" ref="J15:V15">J14+J10</f>
        <v>38</v>
      </c>
      <c r="K15" s="33">
        <f t="shared" si="2"/>
        <v>12</v>
      </c>
      <c r="L15" s="33">
        <f t="shared" si="2"/>
        <v>0</v>
      </c>
      <c r="M15" s="33">
        <f t="shared" si="2"/>
        <v>26</v>
      </c>
      <c r="N15" s="33">
        <f t="shared" si="2"/>
        <v>0</v>
      </c>
      <c r="O15" s="33">
        <f t="shared" si="2"/>
        <v>52</v>
      </c>
      <c r="P15" s="33">
        <f t="shared" si="2"/>
        <v>0</v>
      </c>
      <c r="Q15" s="33">
        <f t="shared" si="2"/>
        <v>0</v>
      </c>
      <c r="R15" s="33">
        <f t="shared" si="2"/>
        <v>0</v>
      </c>
      <c r="S15" s="33">
        <f t="shared" si="2"/>
        <v>0</v>
      </c>
      <c r="T15" s="33">
        <f t="shared" si="2"/>
        <v>0</v>
      </c>
      <c r="U15" s="33">
        <f t="shared" si="2"/>
        <v>1</v>
      </c>
      <c r="V15" s="33">
        <f t="shared" si="2"/>
        <v>0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60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8" s="39" customFormat="1" ht="18">
      <c r="A16" s="212" t="s">
        <v>87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23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s="30" customFormat="1" ht="18">
      <c r="A17" s="212" t="s">
        <v>86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23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1:38" s="24" customFormat="1" ht="18">
      <c r="A18" s="36"/>
      <c r="B18" s="64"/>
      <c r="C18" s="63"/>
      <c r="D18" s="36"/>
      <c r="E18" s="36"/>
      <c r="F18" s="36"/>
      <c r="G18" s="36"/>
      <c r="H18" s="36"/>
      <c r="I18" s="36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48" s="39" customFormat="1" ht="18">
      <c r="A19" s="221" t="s">
        <v>84</v>
      </c>
      <c r="B19" s="222"/>
      <c r="C19" s="41">
        <f>SUM(C18:C18)</f>
        <v>0</v>
      </c>
      <c r="D19" s="41">
        <f>SUM(D18:D18)</f>
        <v>0</v>
      </c>
      <c r="E19" s="41"/>
      <c r="F19" s="41"/>
      <c r="G19" s="41"/>
      <c r="H19" s="41"/>
      <c r="I19" s="41"/>
      <c r="J19" s="41">
        <f>SUM(J18:J18)</f>
        <v>0</v>
      </c>
      <c r="K19" s="41">
        <f>SUM(K18:K18)</f>
        <v>0</v>
      </c>
      <c r="L19" s="41">
        <f>SUM(L18:L18)</f>
        <v>0</v>
      </c>
      <c r="M19" s="41"/>
      <c r="N19" s="41"/>
      <c r="O19" s="41">
        <f>SUM(O18:O18)</f>
        <v>0</v>
      </c>
      <c r="P19" s="41"/>
      <c r="Q19" s="41"/>
      <c r="R19" s="41"/>
      <c r="S19" s="41"/>
      <c r="T19" s="41"/>
      <c r="U19" s="41">
        <f>SUM(U18:U18)</f>
        <v>0</v>
      </c>
      <c r="V19" s="41">
        <f>SUM(V18:V18)</f>
        <v>0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0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s="39" customFormat="1" ht="18">
      <c r="A20" s="212" t="s">
        <v>85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23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s="39" customFormat="1" ht="18">
      <c r="A21" s="37"/>
      <c r="B21" s="64"/>
      <c r="C21" s="46"/>
      <c r="D21" s="46">
        <f>C21*30</f>
        <v>0</v>
      </c>
      <c r="E21" s="46"/>
      <c r="F21" s="46"/>
      <c r="G21" s="46"/>
      <c r="H21" s="46"/>
      <c r="I21" s="46"/>
      <c r="J21" s="44">
        <f>K21+L21+M21+N21</f>
        <v>0</v>
      </c>
      <c r="K21" s="45"/>
      <c r="L21" s="45"/>
      <c r="M21" s="45"/>
      <c r="N21" s="36"/>
      <c r="O21" s="44">
        <f>D21-J21</f>
        <v>0</v>
      </c>
      <c r="P21" s="47"/>
      <c r="Q21" s="47"/>
      <c r="R21" s="47"/>
      <c r="S21" s="4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42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s="39" customFormat="1" ht="18">
      <c r="A22" s="37"/>
      <c r="B22" s="64"/>
      <c r="C22" s="63"/>
      <c r="D22" s="36"/>
      <c r="E22" s="36"/>
      <c r="F22" s="36"/>
      <c r="G22" s="36"/>
      <c r="H22" s="36"/>
      <c r="I22" s="36"/>
      <c r="J22" s="37"/>
      <c r="K22" s="37"/>
      <c r="L22" s="37"/>
      <c r="M22" s="37"/>
      <c r="N22" s="37"/>
      <c r="O22" s="37"/>
      <c r="P22" s="47"/>
      <c r="Q22" s="47"/>
      <c r="R22" s="47"/>
      <c r="S22" s="4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6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1:48" s="30" customFormat="1" ht="18">
      <c r="A23" s="221" t="s">
        <v>84</v>
      </c>
      <c r="B23" s="222"/>
      <c r="C23" s="62">
        <f>SUM(C21:C22)</f>
        <v>0</v>
      </c>
      <c r="D23" s="62">
        <f>SUM(D21:D22)</f>
        <v>0</v>
      </c>
      <c r="E23" s="62"/>
      <c r="F23" s="62"/>
      <c r="G23" s="62"/>
      <c r="H23" s="62"/>
      <c r="I23" s="62"/>
      <c r="J23" s="62">
        <f aca="true" t="shared" si="3" ref="J23:V23">SUM(J21:J22)</f>
        <v>0</v>
      </c>
      <c r="K23" s="62">
        <f t="shared" si="3"/>
        <v>0</v>
      </c>
      <c r="L23" s="62">
        <f t="shared" si="3"/>
        <v>0</v>
      </c>
      <c r="M23" s="62">
        <f t="shared" si="3"/>
        <v>0</v>
      </c>
      <c r="N23" s="62">
        <f t="shared" si="3"/>
        <v>0</v>
      </c>
      <c r="O23" s="62">
        <f t="shared" si="3"/>
        <v>0</v>
      </c>
      <c r="P23" s="62">
        <f t="shared" si="3"/>
        <v>0</v>
      </c>
      <c r="Q23" s="62">
        <f t="shared" si="3"/>
        <v>0</v>
      </c>
      <c r="R23" s="62">
        <f t="shared" si="3"/>
        <v>0</v>
      </c>
      <c r="S23" s="62">
        <f t="shared" si="3"/>
        <v>0</v>
      </c>
      <c r="T23" s="62">
        <f t="shared" si="3"/>
        <v>0</v>
      </c>
      <c r="U23" s="62">
        <f t="shared" si="3"/>
        <v>0</v>
      </c>
      <c r="V23" s="62">
        <f t="shared" si="3"/>
        <v>0</v>
      </c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1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s="30" customFormat="1" ht="18">
      <c r="A24" s="234" t="s">
        <v>77</v>
      </c>
      <c r="B24" s="234"/>
      <c r="C24" s="33">
        <f>SUM(C19+C23)</f>
        <v>0</v>
      </c>
      <c r="D24" s="33">
        <f>SUM(D19+D23)</f>
        <v>0</v>
      </c>
      <c r="E24" s="33"/>
      <c r="F24" s="33"/>
      <c r="G24" s="33"/>
      <c r="H24" s="33"/>
      <c r="I24" s="33"/>
      <c r="J24" s="33">
        <f aca="true" t="shared" si="4" ref="J24:V24">SUM(J19+J23)</f>
        <v>0</v>
      </c>
      <c r="K24" s="33">
        <f t="shared" si="4"/>
        <v>0</v>
      </c>
      <c r="L24" s="33">
        <f t="shared" si="4"/>
        <v>0</v>
      </c>
      <c r="M24" s="33">
        <f t="shared" si="4"/>
        <v>0</v>
      </c>
      <c r="N24" s="33">
        <f t="shared" si="4"/>
        <v>0</v>
      </c>
      <c r="O24" s="33">
        <f t="shared" si="4"/>
        <v>0</v>
      </c>
      <c r="P24" s="33">
        <f t="shared" si="4"/>
        <v>0</v>
      </c>
      <c r="Q24" s="33">
        <f t="shared" si="4"/>
        <v>0</v>
      </c>
      <c r="R24" s="33">
        <f t="shared" si="4"/>
        <v>0</v>
      </c>
      <c r="S24" s="33">
        <f t="shared" si="4"/>
        <v>0</v>
      </c>
      <c r="T24" s="33">
        <f t="shared" si="4"/>
        <v>0</v>
      </c>
      <c r="U24" s="33">
        <f t="shared" si="4"/>
        <v>0</v>
      </c>
      <c r="V24" s="33">
        <f t="shared" si="4"/>
        <v>0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60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48" s="30" customFormat="1" ht="18">
      <c r="A25" s="212" t="s">
        <v>83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23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s="30" customFormat="1" ht="18">
      <c r="A26" s="212" t="s">
        <v>82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23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s="30" customFormat="1" ht="18">
      <c r="A27" s="55"/>
      <c r="B27" s="54"/>
      <c r="C27" s="52"/>
      <c r="D27" s="53">
        <f>C27*30</f>
        <v>0</v>
      </c>
      <c r="E27" s="53"/>
      <c r="F27" s="53"/>
      <c r="G27" s="53"/>
      <c r="H27" s="53"/>
      <c r="I27" s="53"/>
      <c r="J27" s="51">
        <f>K27+L27+M27+N27</f>
        <v>0</v>
      </c>
      <c r="K27" s="45"/>
      <c r="L27" s="45"/>
      <c r="M27" s="45"/>
      <c r="N27" s="52"/>
      <c r="O27" s="51">
        <f>D27-J27</f>
        <v>0</v>
      </c>
      <c r="P27" s="47"/>
      <c r="Q27" s="47"/>
      <c r="R27" s="47"/>
      <c r="S27" s="4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s="39" customFormat="1" ht="18">
      <c r="A28" s="221" t="s">
        <v>78</v>
      </c>
      <c r="B28" s="222"/>
      <c r="C28" s="41">
        <f>SUM(C27:C27)</f>
        <v>0</v>
      </c>
      <c r="D28" s="41">
        <f>SUM(D27:D27)</f>
        <v>0</v>
      </c>
      <c r="E28" s="41"/>
      <c r="F28" s="41"/>
      <c r="G28" s="41"/>
      <c r="H28" s="41"/>
      <c r="I28" s="41"/>
      <c r="J28" s="41">
        <f aca="true" t="shared" si="5" ref="J28:V28">SUM(J27:J27)</f>
        <v>0</v>
      </c>
      <c r="K28" s="41">
        <f t="shared" si="5"/>
        <v>0</v>
      </c>
      <c r="L28" s="41">
        <f t="shared" si="5"/>
        <v>0</v>
      </c>
      <c r="M28" s="41">
        <f t="shared" si="5"/>
        <v>0</v>
      </c>
      <c r="N28" s="41">
        <f t="shared" si="5"/>
        <v>0</v>
      </c>
      <c r="O28" s="41">
        <f t="shared" si="5"/>
        <v>0</v>
      </c>
      <c r="P28" s="41">
        <f t="shared" si="5"/>
        <v>0</v>
      </c>
      <c r="Q28" s="41">
        <f t="shared" si="5"/>
        <v>0</v>
      </c>
      <c r="R28" s="41">
        <f t="shared" si="5"/>
        <v>0</v>
      </c>
      <c r="S28" s="41">
        <f t="shared" si="5"/>
        <v>0</v>
      </c>
      <c r="T28" s="41">
        <f t="shared" si="5"/>
        <v>0</v>
      </c>
      <c r="U28" s="41">
        <f t="shared" si="5"/>
        <v>0</v>
      </c>
      <c r="V28" s="41">
        <f t="shared" si="5"/>
        <v>0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0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6" s="30" customFormat="1" ht="18">
      <c r="A29" s="212" t="s">
        <v>81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23"/>
      <c r="AM29" s="24"/>
      <c r="AN29" s="24"/>
      <c r="AO29" s="24"/>
      <c r="AP29" s="24"/>
      <c r="AQ29" s="24"/>
      <c r="AR29" s="24"/>
      <c r="AS29" s="24"/>
      <c r="AT29" s="24"/>
    </row>
    <row r="30" spans="1:38" s="24" customFormat="1" ht="18">
      <c r="A30" s="50"/>
      <c r="B30" s="49"/>
      <c r="C30" s="48"/>
      <c r="D30" s="46">
        <f>C30*30</f>
        <v>0</v>
      </c>
      <c r="E30" s="46"/>
      <c r="F30" s="46"/>
      <c r="G30" s="46"/>
      <c r="H30" s="46"/>
      <c r="I30" s="46"/>
      <c r="J30" s="44"/>
      <c r="K30" s="45"/>
      <c r="L30" s="45"/>
      <c r="M30" s="45"/>
      <c r="N30" s="36"/>
      <c r="O30" s="44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2"/>
    </row>
    <row r="31" spans="1:48" s="39" customFormat="1" ht="18">
      <c r="A31" s="221" t="s">
        <v>78</v>
      </c>
      <c r="B31" s="222"/>
      <c r="C31" s="41">
        <f>SUM(C30:C30)</f>
        <v>0</v>
      </c>
      <c r="D31" s="41">
        <f>SUM(D30:D30)</f>
        <v>0</v>
      </c>
      <c r="E31" s="41"/>
      <c r="F31" s="41"/>
      <c r="G31" s="41"/>
      <c r="H31" s="41"/>
      <c r="I31" s="41"/>
      <c r="J31" s="41">
        <f aca="true" t="shared" si="6" ref="J31:V31">SUM(J30:J30)</f>
        <v>0</v>
      </c>
      <c r="K31" s="41">
        <f t="shared" si="6"/>
        <v>0</v>
      </c>
      <c r="L31" s="41">
        <f t="shared" si="6"/>
        <v>0</v>
      </c>
      <c r="M31" s="41">
        <f t="shared" si="6"/>
        <v>0</v>
      </c>
      <c r="N31" s="41">
        <f t="shared" si="6"/>
        <v>0</v>
      </c>
      <c r="O31" s="41">
        <f t="shared" si="6"/>
        <v>0</v>
      </c>
      <c r="P31" s="41">
        <f t="shared" si="6"/>
        <v>0</v>
      </c>
      <c r="Q31" s="41">
        <f t="shared" si="6"/>
        <v>0</v>
      </c>
      <c r="R31" s="41">
        <f t="shared" si="6"/>
        <v>0</v>
      </c>
      <c r="S31" s="41">
        <f t="shared" si="6"/>
        <v>0</v>
      </c>
      <c r="T31" s="41">
        <f t="shared" si="6"/>
        <v>0</v>
      </c>
      <c r="U31" s="41">
        <f t="shared" si="6"/>
        <v>0</v>
      </c>
      <c r="V31" s="41">
        <f t="shared" si="6"/>
        <v>0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0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s="30" customFormat="1" ht="18">
      <c r="A32" s="212" t="s">
        <v>79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23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1:48" s="30" customFormat="1" ht="18">
      <c r="A33" s="42"/>
      <c r="B33" s="43"/>
      <c r="C33" s="46"/>
      <c r="D33" s="46">
        <f>C33*30</f>
        <v>0</v>
      </c>
      <c r="E33" s="46"/>
      <c r="F33" s="46"/>
      <c r="G33" s="46"/>
      <c r="H33" s="46"/>
      <c r="I33" s="46"/>
      <c r="J33" s="44">
        <f>K33+L33+M33+N33</f>
        <v>0</v>
      </c>
      <c r="K33" s="45"/>
      <c r="L33" s="45"/>
      <c r="M33" s="45"/>
      <c r="N33" s="36"/>
      <c r="O33" s="44">
        <f>D33-J33</f>
        <v>0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24"/>
      <c r="AN33" s="24"/>
      <c r="AO33" s="24"/>
      <c r="AP33" s="24"/>
      <c r="AQ33" s="24"/>
      <c r="AR33" s="24"/>
      <c r="AS33" s="24"/>
      <c r="AT33" s="24"/>
      <c r="AU33" s="24"/>
      <c r="AV33" s="24"/>
    </row>
    <row r="34" spans="1:48" s="30" customFormat="1" ht="18">
      <c r="A34" s="42"/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1:48" s="30" customFormat="1" ht="18">
      <c r="A35" s="42"/>
      <c r="B35" s="4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24"/>
      <c r="AN35" s="24"/>
      <c r="AO35" s="24"/>
      <c r="AP35" s="24"/>
      <c r="AQ35" s="24"/>
      <c r="AR35" s="24"/>
      <c r="AS35" s="24"/>
      <c r="AT35" s="24"/>
      <c r="AU35" s="24"/>
      <c r="AV35" s="24"/>
    </row>
    <row r="36" spans="1:48" s="30" customFormat="1" ht="18">
      <c r="A36" s="42"/>
      <c r="B36" s="4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24"/>
      <c r="AN36" s="24"/>
      <c r="AO36" s="24"/>
      <c r="AP36" s="24"/>
      <c r="AQ36" s="24"/>
      <c r="AR36" s="24"/>
      <c r="AS36" s="24"/>
      <c r="AT36" s="24"/>
      <c r="AU36" s="24"/>
      <c r="AV36" s="24"/>
    </row>
    <row r="37" spans="1:48" s="39" customFormat="1" ht="18">
      <c r="A37" s="221" t="s">
        <v>78</v>
      </c>
      <c r="B37" s="222"/>
      <c r="C37" s="41">
        <f>SUM(C33:C36)</f>
        <v>0</v>
      </c>
      <c r="D37" s="41">
        <f>SUM(D33:D36)</f>
        <v>0</v>
      </c>
      <c r="E37" s="41"/>
      <c r="F37" s="41"/>
      <c r="G37" s="41"/>
      <c r="H37" s="41"/>
      <c r="I37" s="41"/>
      <c r="J37" s="41">
        <f aca="true" t="shared" si="7" ref="J37:V37">SUM(J33:J36)</f>
        <v>0</v>
      </c>
      <c r="K37" s="41">
        <f t="shared" si="7"/>
        <v>0</v>
      </c>
      <c r="L37" s="41">
        <f t="shared" si="7"/>
        <v>0</v>
      </c>
      <c r="M37" s="41">
        <f t="shared" si="7"/>
        <v>0</v>
      </c>
      <c r="N37" s="41">
        <f t="shared" si="7"/>
        <v>0</v>
      </c>
      <c r="O37" s="41">
        <f t="shared" si="7"/>
        <v>0</v>
      </c>
      <c r="P37" s="41">
        <f t="shared" si="7"/>
        <v>0</v>
      </c>
      <c r="Q37" s="41">
        <f t="shared" si="7"/>
        <v>0</v>
      </c>
      <c r="R37" s="41">
        <f t="shared" si="7"/>
        <v>0</v>
      </c>
      <c r="S37" s="41">
        <f t="shared" si="7"/>
        <v>0</v>
      </c>
      <c r="T37" s="41">
        <f t="shared" si="7"/>
        <v>0</v>
      </c>
      <c r="U37" s="41">
        <f t="shared" si="7"/>
        <v>0</v>
      </c>
      <c r="V37" s="41">
        <f t="shared" si="7"/>
        <v>0</v>
      </c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0"/>
      <c r="AM37" s="24"/>
      <c r="AN37" s="24"/>
      <c r="AO37" s="24"/>
      <c r="AP37" s="24"/>
      <c r="AQ37" s="24"/>
      <c r="AR37" s="24"/>
      <c r="AS37" s="24"/>
      <c r="AT37" s="24"/>
      <c r="AU37" s="24"/>
      <c r="AV37" s="24"/>
    </row>
    <row r="38" spans="1:48" s="30" customFormat="1" ht="18">
      <c r="A38" s="234" t="s">
        <v>77</v>
      </c>
      <c r="B38" s="234"/>
      <c r="C38" s="33">
        <f>SUM(C28+C31+C37)</f>
        <v>0</v>
      </c>
      <c r="D38" s="33">
        <f>SUM(D28+D31+D37)</f>
        <v>0</v>
      </c>
      <c r="E38" s="33"/>
      <c r="F38" s="33"/>
      <c r="G38" s="33"/>
      <c r="H38" s="33"/>
      <c r="I38" s="33"/>
      <c r="J38" s="33">
        <f aca="true" t="shared" si="8" ref="J38:V38">SUM(J28+J31+J37)</f>
        <v>0</v>
      </c>
      <c r="K38" s="33">
        <f t="shared" si="8"/>
        <v>0</v>
      </c>
      <c r="L38" s="33">
        <f t="shared" si="8"/>
        <v>0</v>
      </c>
      <c r="M38" s="33">
        <f t="shared" si="8"/>
        <v>0</v>
      </c>
      <c r="N38" s="33">
        <f t="shared" si="8"/>
        <v>0</v>
      </c>
      <c r="O38" s="33">
        <f t="shared" si="8"/>
        <v>0</v>
      </c>
      <c r="P38" s="33">
        <f t="shared" si="8"/>
        <v>0</v>
      </c>
      <c r="Q38" s="33">
        <f t="shared" si="8"/>
        <v>0</v>
      </c>
      <c r="R38" s="33">
        <f t="shared" si="8"/>
        <v>0</v>
      </c>
      <c r="S38" s="33">
        <f t="shared" si="8"/>
        <v>0</v>
      </c>
      <c r="T38" s="33">
        <f t="shared" si="8"/>
        <v>0</v>
      </c>
      <c r="U38" s="33">
        <f t="shared" si="8"/>
        <v>0</v>
      </c>
      <c r="V38" s="33">
        <f t="shared" si="8"/>
        <v>0</v>
      </c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2"/>
      <c r="AM38" s="24"/>
      <c r="AN38" s="24"/>
      <c r="AO38" s="24"/>
      <c r="AP38" s="24"/>
      <c r="AQ38" s="24"/>
      <c r="AR38" s="24"/>
      <c r="AS38" s="24"/>
      <c r="AT38" s="24"/>
      <c r="AU38" s="24"/>
      <c r="AV38" s="24"/>
    </row>
    <row r="39" spans="1:38" s="24" customFormat="1" ht="18">
      <c r="A39" s="237" t="s">
        <v>76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</row>
    <row r="40" spans="1:38" s="24" customFormat="1" ht="18">
      <c r="A40" s="35"/>
      <c r="B40" s="38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5"/>
    </row>
    <row r="41" spans="1:38" s="24" customFormat="1" ht="18">
      <c r="A41" s="35"/>
      <c r="B41" s="38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5"/>
    </row>
    <row r="42" spans="1:48" s="30" customFormat="1" ht="18">
      <c r="A42" s="234" t="s">
        <v>75</v>
      </c>
      <c r="B42" s="234"/>
      <c r="C42" s="33">
        <f>SUM(C40:C41)</f>
        <v>0</v>
      </c>
      <c r="D42" s="33">
        <f>SUM(D40:D41)</f>
        <v>0</v>
      </c>
      <c r="E42" s="33"/>
      <c r="F42" s="33"/>
      <c r="G42" s="33"/>
      <c r="H42" s="33"/>
      <c r="I42" s="33"/>
      <c r="J42" s="33">
        <f aca="true" t="shared" si="9" ref="J42:V42">SUM(J40:J41)</f>
        <v>0</v>
      </c>
      <c r="K42" s="33">
        <f t="shared" si="9"/>
        <v>0</v>
      </c>
      <c r="L42" s="33">
        <f t="shared" si="9"/>
        <v>0</v>
      </c>
      <c r="M42" s="33">
        <f t="shared" si="9"/>
        <v>0</v>
      </c>
      <c r="N42" s="33">
        <f t="shared" si="9"/>
        <v>0</v>
      </c>
      <c r="O42" s="33">
        <f t="shared" si="9"/>
        <v>0</v>
      </c>
      <c r="P42" s="33">
        <f t="shared" si="9"/>
        <v>0</v>
      </c>
      <c r="Q42" s="33">
        <f t="shared" si="9"/>
        <v>0</v>
      </c>
      <c r="R42" s="33">
        <f t="shared" si="9"/>
        <v>0</v>
      </c>
      <c r="S42" s="33">
        <f t="shared" si="9"/>
        <v>0</v>
      </c>
      <c r="T42" s="33">
        <f t="shared" si="9"/>
        <v>0</v>
      </c>
      <c r="U42" s="33">
        <f t="shared" si="9"/>
        <v>0</v>
      </c>
      <c r="V42" s="33">
        <f t="shared" si="9"/>
        <v>0</v>
      </c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2"/>
      <c r="AM42" s="24"/>
      <c r="AN42" s="24"/>
      <c r="AO42" s="24"/>
      <c r="AP42" s="24"/>
      <c r="AQ42" s="24"/>
      <c r="AR42" s="24"/>
      <c r="AS42" s="24"/>
      <c r="AT42" s="24"/>
      <c r="AU42" s="24"/>
      <c r="AV42" s="24"/>
    </row>
    <row r="43" spans="1:38" s="24" customFormat="1" ht="18">
      <c r="A43" s="234" t="s">
        <v>74</v>
      </c>
      <c r="B43" s="234"/>
      <c r="C43" s="34">
        <f>C42+C38+C24+C15</f>
        <v>3</v>
      </c>
      <c r="D43" s="33">
        <f>D42+D38+D24+D15</f>
        <v>90</v>
      </c>
      <c r="E43" s="33"/>
      <c r="F43" s="33"/>
      <c r="G43" s="33"/>
      <c r="H43" s="33"/>
      <c r="I43" s="33"/>
      <c r="J43" s="33">
        <f>J42+J38+J24+J15</f>
        <v>38</v>
      </c>
      <c r="K43" s="33">
        <f>K42+K38+K24+K15</f>
        <v>12</v>
      </c>
      <c r="L43" s="33">
        <f>L42+L38+L24+L15</f>
        <v>0</v>
      </c>
      <c r="M43" s="33">
        <f>M42+M38+M24+M15</f>
        <v>26</v>
      </c>
      <c r="N43" s="33"/>
      <c r="O43" s="33">
        <f>O42+O38+O24+O15</f>
        <v>52</v>
      </c>
      <c r="P43" s="33"/>
      <c r="Q43" s="33"/>
      <c r="R43" s="33"/>
      <c r="S43" s="33"/>
      <c r="T43" s="33"/>
      <c r="U43" s="33">
        <f>U38+U24+U15</f>
        <v>1</v>
      </c>
      <c r="V43" s="33">
        <f>V38+V24+V15</f>
        <v>0</v>
      </c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2"/>
    </row>
    <row r="44" spans="1:37" s="24" customFormat="1" ht="18">
      <c r="A44" s="235" t="s">
        <v>73</v>
      </c>
      <c r="B44" s="235"/>
      <c r="C44" s="236"/>
      <c r="D44" s="236"/>
      <c r="E44" s="31"/>
      <c r="F44" s="31"/>
      <c r="G44" s="31"/>
      <c r="H44" s="31"/>
      <c r="I44" s="3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8" s="30" customFormat="1" ht="18.75" customHeight="1">
      <c r="A45" s="241" t="s">
        <v>72</v>
      </c>
      <c r="B45" s="242"/>
      <c r="C45" s="243"/>
      <c r="D45" s="243"/>
      <c r="E45" s="31"/>
      <c r="F45" s="31"/>
      <c r="G45" s="31"/>
      <c r="H45" s="31"/>
      <c r="I45" s="3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4"/>
    </row>
    <row r="46" s="22" customFormat="1" ht="18"/>
    <row r="47" spans="1:38" s="24" customFormat="1" ht="18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38" s="24" customFormat="1" ht="18">
      <c r="A48" s="23"/>
      <c r="B48" s="29" t="s">
        <v>71</v>
      </c>
      <c r="C48" s="26"/>
      <c r="D48" s="26"/>
      <c r="E48" s="26"/>
      <c r="F48" s="26"/>
      <c r="G48" s="26"/>
      <c r="H48" s="26"/>
      <c r="I48" s="26"/>
      <c r="J48" s="26"/>
      <c r="K48" s="23"/>
      <c r="L48" s="28" t="s">
        <v>70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s="24" customFormat="1" ht="18">
      <c r="A49" s="23"/>
      <c r="B49" s="240" t="s">
        <v>69</v>
      </c>
      <c r="C49" s="240"/>
      <c r="D49" s="240"/>
      <c r="E49" s="240"/>
      <c r="F49" s="240"/>
      <c r="G49" s="240"/>
      <c r="H49" s="240"/>
      <c r="I49" s="240"/>
      <c r="J49" s="240"/>
      <c r="K49" s="23"/>
      <c r="L49" s="27"/>
      <c r="M49" s="27"/>
      <c r="N49" s="27"/>
      <c r="O49" s="27"/>
      <c r="P49" s="27"/>
      <c r="Q49" s="240" t="s">
        <v>69</v>
      </c>
      <c r="R49" s="240"/>
      <c r="S49" s="240"/>
      <c r="T49" s="240"/>
      <c r="U49" s="240"/>
      <c r="V49" s="240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5"/>
    </row>
  </sheetData>
  <sheetProtection/>
  <mergeCells count="49">
    <mergeCell ref="A44:D44"/>
    <mergeCell ref="A39:AL39"/>
    <mergeCell ref="A14:B14"/>
    <mergeCell ref="A15:B15"/>
    <mergeCell ref="A16:AL16"/>
    <mergeCell ref="B49:J49"/>
    <mergeCell ref="Q49:V49"/>
    <mergeCell ref="A29:AL29"/>
    <mergeCell ref="A31:B31"/>
    <mergeCell ref="A45:D45"/>
    <mergeCell ref="A11:AL11"/>
    <mergeCell ref="A17:AL17"/>
    <mergeCell ref="A42:B42"/>
    <mergeCell ref="A43:B43"/>
    <mergeCell ref="A38:B38"/>
    <mergeCell ref="A24:B24"/>
    <mergeCell ref="A25:AL25"/>
    <mergeCell ref="A26:AL26"/>
    <mergeCell ref="A32:AL32"/>
    <mergeCell ref="J3:J5"/>
    <mergeCell ref="K3:N3"/>
    <mergeCell ref="A23:B23"/>
    <mergeCell ref="A37:B37"/>
    <mergeCell ref="R2:R5"/>
    <mergeCell ref="U3:U5"/>
    <mergeCell ref="L4:L5"/>
    <mergeCell ref="N4:N5"/>
    <mergeCell ref="S2:S5"/>
    <mergeCell ref="A28:B28"/>
    <mergeCell ref="AL1:AL5"/>
    <mergeCell ref="O2:O5"/>
    <mergeCell ref="A19:B19"/>
    <mergeCell ref="A20:AL20"/>
    <mergeCell ref="A10:B10"/>
    <mergeCell ref="A1:A5"/>
    <mergeCell ref="B1:B5"/>
    <mergeCell ref="C1:V1"/>
    <mergeCell ref="V3:V5"/>
    <mergeCell ref="J2:N2"/>
    <mergeCell ref="M4:M5"/>
    <mergeCell ref="K4:K5"/>
    <mergeCell ref="P2:Q2"/>
    <mergeCell ref="C2:D4"/>
    <mergeCell ref="A8:AL8"/>
    <mergeCell ref="A7:AL7"/>
    <mergeCell ref="P3:P5"/>
    <mergeCell ref="Q3:Q5"/>
    <mergeCell ref="U2:V2"/>
    <mergeCell ref="T2:T5"/>
  </mergeCells>
  <printOptions horizontalCentered="1"/>
  <pageMargins left="0.3937007874015748" right="0.3937007874015748" top="0.73" bottom="0.3937007874015748" header="0" footer="0"/>
  <pageSetup horizontalDpi="600" verticalDpi="600" orientation="landscape" paperSize="9" scale="66" r:id="rId1"/>
  <colBreaks count="1" manualBreakCount="1"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70" zoomScaleNormal="70" zoomScalePageLayoutView="0" workbookViewId="0" topLeftCell="A1">
      <selection activeCell="E29" sqref="E29"/>
    </sheetView>
  </sheetViews>
  <sheetFormatPr defaultColWidth="9.140625" defaultRowHeight="15"/>
  <cols>
    <col min="1" max="1" width="10.8515625" style="0" bestFit="1" customWidth="1"/>
    <col min="2" max="2" width="10.57421875" style="0" bestFit="1" customWidth="1"/>
    <col min="3" max="3" width="58.00390625" style="0" bestFit="1" customWidth="1"/>
    <col min="5" max="5" width="47.421875" style="0" bestFit="1" customWidth="1"/>
    <col min="6" max="6" width="19.8515625" style="0" bestFit="1" customWidth="1"/>
    <col min="8" max="8" width="47.00390625" style="0" bestFit="1" customWidth="1"/>
    <col min="9" max="9" width="19.57421875" style="0" customWidth="1"/>
    <col min="10" max="10" width="59.8515625" style="0" bestFit="1" customWidth="1"/>
    <col min="12" max="12" width="11.00390625" style="0" bestFit="1" customWidth="1"/>
    <col min="14" max="14" width="23.140625" style="0" bestFit="1" customWidth="1"/>
    <col min="16" max="16" width="8.140625" style="0" bestFit="1" customWidth="1"/>
    <col min="17" max="17" width="23.140625" style="0" bestFit="1" customWidth="1"/>
  </cols>
  <sheetData>
    <row r="1" spans="1:17" ht="18">
      <c r="A1" s="10" t="s">
        <v>2</v>
      </c>
      <c r="B1" s="10" t="s">
        <v>33</v>
      </c>
      <c r="C1" s="10" t="s">
        <v>34</v>
      </c>
      <c r="D1" s="10" t="s">
        <v>54</v>
      </c>
      <c r="E1" s="10" t="s">
        <v>16</v>
      </c>
      <c r="F1" s="10" t="s">
        <v>58</v>
      </c>
      <c r="G1" s="10" t="s">
        <v>59</v>
      </c>
      <c r="H1" s="10" t="s">
        <v>68</v>
      </c>
      <c r="I1" s="10" t="s">
        <v>142</v>
      </c>
      <c r="J1" s="10" t="s">
        <v>174</v>
      </c>
      <c r="K1" s="129" t="s">
        <v>177</v>
      </c>
      <c r="L1" s="114" t="s">
        <v>162</v>
      </c>
      <c r="M1" s="101" t="s">
        <v>178</v>
      </c>
      <c r="N1" s="146" t="s">
        <v>262</v>
      </c>
      <c r="P1" s="102" t="s">
        <v>158</v>
      </c>
      <c r="Q1" s="105" t="s">
        <v>146</v>
      </c>
    </row>
    <row r="2" spans="1:17" ht="30.75">
      <c r="A2" s="1">
        <v>1</v>
      </c>
      <c r="B2" s="130">
        <v>101</v>
      </c>
      <c r="C2" s="140" t="s">
        <v>15</v>
      </c>
      <c r="D2" s="9">
        <v>1</v>
      </c>
      <c r="E2" s="137" t="s">
        <v>63</v>
      </c>
      <c r="F2" s="11" t="s">
        <v>203</v>
      </c>
      <c r="G2" s="11" t="s">
        <v>60</v>
      </c>
      <c r="H2" s="9" t="s">
        <v>154</v>
      </c>
      <c r="I2" s="97" t="s">
        <v>131</v>
      </c>
      <c r="J2" s="145" t="s">
        <v>250</v>
      </c>
      <c r="K2" s="13"/>
      <c r="L2" s="100" t="s">
        <v>176</v>
      </c>
      <c r="N2" s="1" t="s">
        <v>263</v>
      </c>
      <c r="P2" s="112"/>
      <c r="Q2" s="105" t="s">
        <v>147</v>
      </c>
    </row>
    <row r="3" spans="1:17" ht="30.75">
      <c r="A3" s="1" t="s">
        <v>29</v>
      </c>
      <c r="B3" s="131">
        <v>122</v>
      </c>
      <c r="C3" s="142" t="s">
        <v>52</v>
      </c>
      <c r="D3" s="9">
        <v>2</v>
      </c>
      <c r="E3" s="137" t="s">
        <v>271</v>
      </c>
      <c r="F3" s="12" t="s">
        <v>202</v>
      </c>
      <c r="G3" s="11" t="s">
        <v>61</v>
      </c>
      <c r="H3" s="9" t="s">
        <v>155</v>
      </c>
      <c r="I3" s="97" t="s">
        <v>132</v>
      </c>
      <c r="J3" s="145" t="s">
        <v>236</v>
      </c>
      <c r="K3" s="13"/>
      <c r="L3" s="99" t="s">
        <v>80</v>
      </c>
      <c r="N3" s="1"/>
      <c r="Q3" s="113"/>
    </row>
    <row r="4" spans="1:17" ht="30.75">
      <c r="A4" s="1">
        <v>2</v>
      </c>
      <c r="B4" s="133">
        <v>131</v>
      </c>
      <c r="C4" s="142" t="s">
        <v>50</v>
      </c>
      <c r="D4" s="9">
        <v>3</v>
      </c>
      <c r="E4" s="138" t="s">
        <v>274</v>
      </c>
      <c r="F4" s="11" t="s">
        <v>201</v>
      </c>
      <c r="H4" s="9" t="s">
        <v>190</v>
      </c>
      <c r="I4" s="97" t="s">
        <v>133</v>
      </c>
      <c r="J4" s="145" t="s">
        <v>229</v>
      </c>
      <c r="K4" s="13"/>
      <c r="L4" s="99" t="s">
        <v>167</v>
      </c>
      <c r="N4" s="112"/>
      <c r="P4" s="102" t="s">
        <v>159</v>
      </c>
      <c r="Q4" s="103" t="s">
        <v>157</v>
      </c>
    </row>
    <row r="5" spans="1:17" ht="30.75">
      <c r="A5" s="1" t="s">
        <v>30</v>
      </c>
      <c r="B5" s="130">
        <v>133</v>
      </c>
      <c r="C5" s="142" t="s">
        <v>48</v>
      </c>
      <c r="D5" s="9">
        <v>4</v>
      </c>
      <c r="E5" s="141" t="s">
        <v>188</v>
      </c>
      <c r="F5" s="11" t="s">
        <v>196</v>
      </c>
      <c r="H5" s="9" t="s">
        <v>191</v>
      </c>
      <c r="I5" s="97" t="s">
        <v>134</v>
      </c>
      <c r="J5" s="145" t="s">
        <v>207</v>
      </c>
      <c r="K5" s="13"/>
      <c r="L5" s="99" t="s">
        <v>171</v>
      </c>
      <c r="N5" s="126"/>
      <c r="Q5" s="104" t="s">
        <v>156</v>
      </c>
    </row>
    <row r="6" spans="1:14" ht="30.75">
      <c r="A6" s="1">
        <v>3</v>
      </c>
      <c r="B6" s="131">
        <v>141</v>
      </c>
      <c r="C6" s="125" t="s">
        <v>187</v>
      </c>
      <c r="D6" s="9">
        <v>5</v>
      </c>
      <c r="E6" s="141" t="s">
        <v>275</v>
      </c>
      <c r="F6" s="11"/>
      <c r="H6" s="9" t="s">
        <v>192</v>
      </c>
      <c r="I6" s="97" t="s">
        <v>135</v>
      </c>
      <c r="J6" s="145" t="s">
        <v>212</v>
      </c>
      <c r="K6" s="13"/>
      <c r="L6" s="99" t="s">
        <v>189</v>
      </c>
      <c r="N6" s="126"/>
    </row>
    <row r="7" spans="1:14" ht="30.75">
      <c r="A7" s="1" t="s">
        <v>288</v>
      </c>
      <c r="B7" s="130">
        <v>181</v>
      </c>
      <c r="C7" s="142" t="s">
        <v>184</v>
      </c>
      <c r="D7" s="9">
        <v>6</v>
      </c>
      <c r="E7" s="136" t="s">
        <v>265</v>
      </c>
      <c r="F7" s="11"/>
      <c r="I7" s="97" t="s">
        <v>136</v>
      </c>
      <c r="J7" s="145" t="s">
        <v>213</v>
      </c>
      <c r="K7" s="13"/>
      <c r="L7" s="99" t="s">
        <v>168</v>
      </c>
      <c r="N7" s="127"/>
    </row>
    <row r="8" spans="1:14" ht="30.75">
      <c r="A8" s="8">
        <v>4</v>
      </c>
      <c r="B8" s="130">
        <v>193</v>
      </c>
      <c r="C8" s="143" t="s">
        <v>45</v>
      </c>
      <c r="D8" s="9">
        <v>7</v>
      </c>
      <c r="E8" s="137" t="s">
        <v>264</v>
      </c>
      <c r="I8" s="97" t="s">
        <v>137</v>
      </c>
      <c r="J8" s="145" t="s">
        <v>218</v>
      </c>
      <c r="K8" s="13"/>
      <c r="L8" s="99" t="s">
        <v>175</v>
      </c>
      <c r="N8" s="112"/>
    </row>
    <row r="9" spans="1:14" ht="30.75">
      <c r="A9" s="1" t="s">
        <v>31</v>
      </c>
      <c r="B9" s="131">
        <v>201</v>
      </c>
      <c r="C9" s="142" t="s">
        <v>51</v>
      </c>
      <c r="D9" s="9">
        <v>8</v>
      </c>
      <c r="E9" s="138" t="s">
        <v>268</v>
      </c>
      <c r="I9" s="97" t="s">
        <v>138</v>
      </c>
      <c r="J9" s="145" t="s">
        <v>219</v>
      </c>
      <c r="K9" s="13"/>
      <c r="L9" s="99" t="s">
        <v>258</v>
      </c>
      <c r="N9" s="127"/>
    </row>
    <row r="10" spans="1:14" ht="30.75">
      <c r="A10" s="1" t="s">
        <v>289</v>
      </c>
      <c r="B10" s="131">
        <v>203</v>
      </c>
      <c r="C10" s="143" t="s">
        <v>47</v>
      </c>
      <c r="D10" s="9">
        <v>9</v>
      </c>
      <c r="E10" s="138" t="s">
        <v>266</v>
      </c>
      <c r="I10" s="97" t="s">
        <v>139</v>
      </c>
      <c r="J10" s="145" t="s">
        <v>222</v>
      </c>
      <c r="K10" s="13"/>
      <c r="L10" s="99" t="s">
        <v>259</v>
      </c>
      <c r="N10" s="126"/>
    </row>
    <row r="11" spans="1:14" ht="30.75">
      <c r="A11" s="1" t="s">
        <v>290</v>
      </c>
      <c r="B11" s="133">
        <v>205</v>
      </c>
      <c r="C11" s="142" t="s">
        <v>46</v>
      </c>
      <c r="D11" s="9">
        <v>10</v>
      </c>
      <c r="E11" s="137" t="s">
        <v>267</v>
      </c>
      <c r="I11" s="97" t="s">
        <v>185</v>
      </c>
      <c r="J11" s="145" t="s">
        <v>223</v>
      </c>
      <c r="K11" s="13"/>
      <c r="L11" s="99" t="s">
        <v>172</v>
      </c>
      <c r="N11" s="126"/>
    </row>
    <row r="12" spans="1:14" ht="30.75">
      <c r="A12" s="1" t="s">
        <v>32</v>
      </c>
      <c r="B12" s="131">
        <v>208</v>
      </c>
      <c r="C12" s="125" t="s">
        <v>256</v>
      </c>
      <c r="D12" s="9">
        <v>11</v>
      </c>
      <c r="E12" s="135" t="s">
        <v>62</v>
      </c>
      <c r="I12" s="97" t="s">
        <v>140</v>
      </c>
      <c r="J12" s="145" t="s">
        <v>255</v>
      </c>
      <c r="K12" s="13"/>
      <c r="L12" s="99" t="s">
        <v>164</v>
      </c>
      <c r="N12" s="127"/>
    </row>
    <row r="13" spans="1:14" ht="46.5">
      <c r="A13" s="1" t="s">
        <v>198</v>
      </c>
      <c r="B13" s="131">
        <v>241</v>
      </c>
      <c r="C13" s="142" t="s">
        <v>42</v>
      </c>
      <c r="D13" s="9">
        <v>12</v>
      </c>
      <c r="E13" s="135" t="s">
        <v>65</v>
      </c>
      <c r="I13" s="97" t="s">
        <v>141</v>
      </c>
      <c r="J13" s="145" t="s">
        <v>230</v>
      </c>
      <c r="K13" s="13"/>
      <c r="L13" s="99" t="s">
        <v>161</v>
      </c>
      <c r="N13" s="128"/>
    </row>
    <row r="14" spans="2:12" ht="18">
      <c r="B14" s="132">
        <v>242</v>
      </c>
      <c r="C14" s="144" t="s">
        <v>40</v>
      </c>
      <c r="D14" s="9">
        <v>13</v>
      </c>
      <c r="E14" s="134" t="s">
        <v>64</v>
      </c>
      <c r="J14" s="145" t="s">
        <v>240</v>
      </c>
      <c r="K14" s="13"/>
      <c r="L14" s="99" t="s">
        <v>166</v>
      </c>
    </row>
    <row r="15" spans="2:12" ht="18">
      <c r="B15" s="131">
        <v>263</v>
      </c>
      <c r="C15" s="143" t="s">
        <v>44</v>
      </c>
      <c r="D15" s="9">
        <v>14</v>
      </c>
      <c r="E15" s="139" t="s">
        <v>67</v>
      </c>
      <c r="I15" s="97"/>
      <c r="J15" s="145" t="s">
        <v>244</v>
      </c>
      <c r="L15" s="99" t="s">
        <v>163</v>
      </c>
    </row>
    <row r="16" spans="2:12" ht="18">
      <c r="B16" s="133">
        <v>281</v>
      </c>
      <c r="C16" s="142" t="s">
        <v>41</v>
      </c>
      <c r="D16" s="9">
        <v>15</v>
      </c>
      <c r="E16" s="141" t="s">
        <v>257</v>
      </c>
      <c r="I16" s="97"/>
      <c r="J16" s="145" t="s">
        <v>208</v>
      </c>
      <c r="K16" s="112"/>
      <c r="L16" s="99" t="s">
        <v>197</v>
      </c>
    </row>
    <row r="17" spans="2:12" ht="18">
      <c r="B17" s="130" t="s">
        <v>14</v>
      </c>
      <c r="C17" s="142" t="s">
        <v>206</v>
      </c>
      <c r="D17" s="9">
        <v>16</v>
      </c>
      <c r="E17" s="140" t="s">
        <v>270</v>
      </c>
      <c r="I17" s="97"/>
      <c r="J17" s="145" t="s">
        <v>211</v>
      </c>
      <c r="L17" s="99" t="s">
        <v>160</v>
      </c>
    </row>
    <row r="18" spans="2:14" ht="18">
      <c r="B18" s="130" t="s">
        <v>39</v>
      </c>
      <c r="C18" s="125" t="s">
        <v>205</v>
      </c>
      <c r="D18" s="9">
        <v>17</v>
      </c>
      <c r="E18" s="140" t="s">
        <v>272</v>
      </c>
      <c r="J18" s="145" t="s">
        <v>214</v>
      </c>
      <c r="L18" s="99" t="s">
        <v>170</v>
      </c>
      <c r="N18" s="112"/>
    </row>
    <row r="19" spans="2:14" ht="18">
      <c r="B19" s="130" t="s">
        <v>38</v>
      </c>
      <c r="C19" s="143" t="s">
        <v>186</v>
      </c>
      <c r="D19" s="9">
        <v>18</v>
      </c>
      <c r="E19" s="139" t="s">
        <v>66</v>
      </c>
      <c r="J19" s="145" t="s">
        <v>215</v>
      </c>
      <c r="L19" s="99" t="s">
        <v>182</v>
      </c>
      <c r="N19" s="112"/>
    </row>
    <row r="20" spans="2:14" ht="18">
      <c r="B20" s="130" t="s">
        <v>35</v>
      </c>
      <c r="C20" s="142" t="s">
        <v>183</v>
      </c>
      <c r="D20" s="9" t="s">
        <v>25</v>
      </c>
      <c r="E20" s="140" t="s">
        <v>269</v>
      </c>
      <c r="J20" s="145" t="s">
        <v>217</v>
      </c>
      <c r="L20" s="99" t="s">
        <v>165</v>
      </c>
      <c r="N20" s="112"/>
    </row>
    <row r="21" spans="2:12" ht="18">
      <c r="B21" s="130" t="s">
        <v>37</v>
      </c>
      <c r="C21" s="142" t="s">
        <v>43</v>
      </c>
      <c r="D21" s="9" t="s">
        <v>55</v>
      </c>
      <c r="E21" s="140" t="s">
        <v>273</v>
      </c>
      <c r="J21" s="145" t="s">
        <v>220</v>
      </c>
      <c r="L21" s="100" t="s">
        <v>169</v>
      </c>
    </row>
    <row r="22" spans="2:12" ht="18">
      <c r="B22" s="130" t="s">
        <v>36</v>
      </c>
      <c r="C22" s="142" t="s">
        <v>49</v>
      </c>
      <c r="D22" s="9" t="s">
        <v>26</v>
      </c>
      <c r="E22" s="14"/>
      <c r="J22" s="145" t="s">
        <v>221</v>
      </c>
      <c r="L22" s="100" t="s">
        <v>173</v>
      </c>
    </row>
    <row r="23" spans="3:12" ht="18">
      <c r="C23" s="142" t="s">
        <v>53</v>
      </c>
      <c r="D23" s="9" t="s">
        <v>28</v>
      </c>
      <c r="E23" s="115"/>
      <c r="J23" s="145" t="s">
        <v>224</v>
      </c>
      <c r="L23" s="99"/>
    </row>
    <row r="24" spans="3:12" ht="18">
      <c r="C24" s="112"/>
      <c r="D24" s="9" t="s">
        <v>56</v>
      </c>
      <c r="E24" s="115"/>
      <c r="J24" s="145" t="s">
        <v>254</v>
      </c>
      <c r="L24" s="99"/>
    </row>
    <row r="25" spans="3:12" ht="18">
      <c r="C25" s="112"/>
      <c r="D25" s="9" t="s">
        <v>23</v>
      </c>
      <c r="E25" s="115"/>
      <c r="J25" s="145" t="s">
        <v>228</v>
      </c>
      <c r="L25" s="99"/>
    </row>
    <row r="26" spans="4:12" ht="18">
      <c r="D26" s="9" t="s">
        <v>24</v>
      </c>
      <c r="E26" s="115"/>
      <c r="J26" s="145" t="s">
        <v>231</v>
      </c>
      <c r="L26" s="99"/>
    </row>
    <row r="27" spans="4:14" ht="18">
      <c r="D27" s="9" t="s">
        <v>195</v>
      </c>
      <c r="E27" s="115"/>
      <c r="J27" s="145" t="s">
        <v>235</v>
      </c>
      <c r="L27" s="99"/>
      <c r="N27" s="112"/>
    </row>
    <row r="28" spans="4:12" ht="18">
      <c r="D28" s="9" t="s">
        <v>57</v>
      </c>
      <c r="J28" s="145" t="s">
        <v>237</v>
      </c>
      <c r="L28" s="111"/>
    </row>
    <row r="29" spans="4:12" ht="18">
      <c r="D29" s="9" t="s">
        <v>27</v>
      </c>
      <c r="J29" s="145" t="s">
        <v>239</v>
      </c>
      <c r="L29" s="111"/>
    </row>
    <row r="30" spans="4:12" ht="18">
      <c r="D30" s="9" t="s">
        <v>277</v>
      </c>
      <c r="J30" s="145" t="s">
        <v>241</v>
      </c>
      <c r="L30" s="111"/>
    </row>
    <row r="31" spans="4:10" ht="14.25">
      <c r="D31" s="9" t="s">
        <v>286</v>
      </c>
      <c r="J31" s="145" t="s">
        <v>242</v>
      </c>
    </row>
    <row r="32" ht="14.25">
      <c r="J32" s="145" t="s">
        <v>243</v>
      </c>
    </row>
    <row r="33" ht="14.25">
      <c r="J33" s="145" t="s">
        <v>251</v>
      </c>
    </row>
    <row r="34" ht="14.25">
      <c r="J34" s="145" t="s">
        <v>252</v>
      </c>
    </row>
    <row r="35" ht="14.25">
      <c r="J35" s="145" t="s">
        <v>249</v>
      </c>
    </row>
    <row r="36" ht="14.25">
      <c r="J36" s="145" t="s">
        <v>248</v>
      </c>
    </row>
    <row r="37" ht="14.25">
      <c r="J37" s="145" t="s">
        <v>245</v>
      </c>
    </row>
    <row r="38" spans="4:10" ht="14.25">
      <c r="D38" s="112"/>
      <c r="F38" s="112"/>
      <c r="G38" s="112"/>
      <c r="H38" s="112"/>
      <c r="I38" s="112"/>
      <c r="J38" s="145" t="s">
        <v>209</v>
      </c>
    </row>
    <row r="39" spans="1:10" ht="14.25">
      <c r="A39" s="112"/>
      <c r="D39" s="112"/>
      <c r="F39" s="112"/>
      <c r="G39" s="112"/>
      <c r="H39" s="112"/>
      <c r="I39" s="112"/>
      <c r="J39" s="145" t="s">
        <v>210</v>
      </c>
    </row>
    <row r="40" spans="1:10" ht="14.25">
      <c r="A40" s="112"/>
      <c r="D40" s="112"/>
      <c r="F40" s="112"/>
      <c r="G40" s="112"/>
      <c r="H40" s="112"/>
      <c r="I40" s="112"/>
      <c r="J40" s="145" t="s">
        <v>225</v>
      </c>
    </row>
    <row r="41" spans="1:10" ht="14.25">
      <c r="A41" s="112"/>
      <c r="D41" s="112"/>
      <c r="F41" s="112"/>
      <c r="G41" s="112"/>
      <c r="H41" s="112"/>
      <c r="I41" s="112"/>
      <c r="J41" s="145" t="s">
        <v>226</v>
      </c>
    </row>
    <row r="42" spans="1:10" ht="14.25">
      <c r="A42" s="112"/>
      <c r="D42" s="112"/>
      <c r="F42" s="112"/>
      <c r="G42" s="112"/>
      <c r="H42" s="112"/>
      <c r="I42" s="112"/>
      <c r="J42" s="145" t="s">
        <v>227</v>
      </c>
    </row>
    <row r="43" spans="1:10" ht="14.25">
      <c r="A43" s="112"/>
      <c r="J43" s="145" t="s">
        <v>232</v>
      </c>
    </row>
    <row r="44" ht="14.25">
      <c r="J44" s="145" t="s">
        <v>233</v>
      </c>
    </row>
    <row r="45" ht="14.25">
      <c r="J45" s="145" t="s">
        <v>234</v>
      </c>
    </row>
    <row r="46" ht="14.25">
      <c r="J46" s="145" t="s">
        <v>246</v>
      </c>
    </row>
    <row r="47" ht="14.25">
      <c r="J47" s="145" t="s">
        <v>247</v>
      </c>
    </row>
    <row r="48" ht="14.25">
      <c r="J48" s="145" t="s">
        <v>216</v>
      </c>
    </row>
    <row r="49" ht="14.25">
      <c r="J49" s="145" t="s">
        <v>253</v>
      </c>
    </row>
    <row r="50" ht="14.25">
      <c r="J50" s="145" t="s">
        <v>238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5.421875" style="0" bestFit="1" customWidth="1"/>
    <col min="2" max="2" width="10.57421875" style="0" bestFit="1" customWidth="1"/>
    <col min="3" max="3" width="47.00390625" style="0" bestFit="1" customWidth="1"/>
  </cols>
  <sheetData>
    <row r="1" spans="1:3" ht="18">
      <c r="A1" s="118" t="s">
        <v>193</v>
      </c>
      <c r="B1" s="2"/>
      <c r="C1" s="15"/>
    </row>
    <row r="2" spans="1:3" ht="18">
      <c r="A2" s="119" t="s">
        <v>194</v>
      </c>
      <c r="B2" s="2"/>
      <c r="C2" s="5"/>
    </row>
    <row r="3" spans="1:3" ht="18">
      <c r="A3" s="120"/>
      <c r="B3" s="2"/>
      <c r="C3" s="5"/>
    </row>
    <row r="4" spans="1:3" ht="18">
      <c r="A4" s="99"/>
      <c r="B4" s="2"/>
      <c r="C4" s="5"/>
    </row>
    <row r="5" spans="1:3" ht="18">
      <c r="A5" s="99"/>
      <c r="B5" s="2"/>
      <c r="C5" s="6"/>
    </row>
    <row r="6" spans="1:3" ht="18">
      <c r="A6" s="99"/>
      <c r="B6" s="2"/>
      <c r="C6" s="11"/>
    </row>
    <row r="7" spans="1:3" ht="18">
      <c r="A7" s="99"/>
      <c r="B7" s="2"/>
      <c r="C7" s="5"/>
    </row>
    <row r="8" spans="1:3" ht="18">
      <c r="A8" s="99"/>
      <c r="B8" s="3"/>
      <c r="C8" s="5"/>
    </row>
    <row r="9" spans="1:3" ht="18">
      <c r="A9" s="99"/>
      <c r="B9" s="2"/>
      <c r="C9" s="5"/>
    </row>
    <row r="10" spans="1:3" ht="18">
      <c r="A10" s="99"/>
      <c r="B10" s="3"/>
      <c r="C10" s="7"/>
    </row>
    <row r="11" spans="1:3" ht="18">
      <c r="A11" s="99"/>
      <c r="B11" s="3"/>
      <c r="C11" s="5"/>
    </row>
    <row r="12" spans="1:3" ht="18">
      <c r="A12" s="99"/>
      <c r="B12" s="3"/>
      <c r="C12" s="7"/>
    </row>
    <row r="13" spans="1:3" ht="18">
      <c r="A13" s="99"/>
      <c r="B13" s="3"/>
      <c r="C13" s="6"/>
    </row>
    <row r="14" spans="1:3" ht="18">
      <c r="A14" s="99"/>
      <c r="B14" s="3"/>
      <c r="C14" s="5"/>
    </row>
    <row r="15" spans="1:3" ht="18">
      <c r="A15" s="99"/>
      <c r="B15" s="2"/>
      <c r="C15" s="5"/>
    </row>
    <row r="16" spans="1:3" ht="18">
      <c r="A16" s="99"/>
      <c r="B16" s="2"/>
      <c r="C16" s="5"/>
    </row>
    <row r="17" spans="1:3" ht="18">
      <c r="A17" s="99"/>
      <c r="B17" s="2"/>
      <c r="C17" s="4"/>
    </row>
    <row r="18" spans="1:3" ht="18">
      <c r="A18" s="99"/>
      <c r="B18" s="3"/>
      <c r="C18" s="7"/>
    </row>
    <row r="19" spans="1:3" ht="18">
      <c r="A19" s="100"/>
      <c r="B19" s="3"/>
      <c r="C19" s="5"/>
    </row>
    <row r="20" spans="1:3" ht="18">
      <c r="A20" s="100"/>
      <c r="B20" s="2"/>
      <c r="C20" s="6"/>
    </row>
    <row r="21" spans="1:3" ht="18">
      <c r="A21" s="99"/>
      <c r="B21" s="3"/>
      <c r="C21" s="6"/>
    </row>
    <row r="22" spans="1:3" ht="18">
      <c r="A22" s="99"/>
      <c r="B22" s="3"/>
      <c r="C22" s="6"/>
    </row>
    <row r="23" spans="1:3" ht="18">
      <c r="A23" s="99"/>
      <c r="B23" s="3"/>
      <c r="C23" s="5"/>
    </row>
    <row r="24" spans="1:3" ht="18">
      <c r="A24" s="99"/>
      <c r="B24" s="3"/>
      <c r="C24" s="5"/>
    </row>
    <row r="25" spans="1:3" ht="18">
      <c r="A25" s="99"/>
      <c r="B25" s="3"/>
      <c r="C25" s="5"/>
    </row>
    <row r="26" spans="1:3" ht="18">
      <c r="A26" s="99"/>
      <c r="B26" s="3"/>
      <c r="C26" s="5"/>
    </row>
    <row r="27" spans="1:3" ht="18">
      <c r="A27" s="99"/>
      <c r="B27" s="3"/>
      <c r="C27" s="5"/>
    </row>
    <row r="28" spans="2:3" ht="14.25">
      <c r="B28" s="3"/>
      <c r="C28" s="5"/>
    </row>
    <row r="29" spans="2:3" ht="14.25">
      <c r="B29" s="3"/>
      <c r="C29" s="5"/>
    </row>
    <row r="30" ht="14.25">
      <c r="B30" s="3"/>
    </row>
    <row r="31" ht="14.25">
      <c r="B31" s="3"/>
    </row>
    <row r="32" ht="14.25">
      <c r="B32" s="3"/>
    </row>
    <row r="33" ht="14.25">
      <c r="B33" s="3"/>
    </row>
    <row r="34" ht="14.25">
      <c r="B34" s="3"/>
    </row>
    <row r="35" spans="2:3" ht="15" thickBot="1">
      <c r="B35" s="107"/>
      <c r="C35" s="10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8" sqref="C8"/>
    </sheetView>
  </sheetViews>
  <sheetFormatPr defaultColWidth="9.140625" defaultRowHeight="15"/>
  <sheetData>
    <row r="1" spans="1:2" ht="14.25">
      <c r="A1" s="10" t="s">
        <v>179</v>
      </c>
      <c r="B1" s="10" t="s">
        <v>180</v>
      </c>
    </row>
    <row r="2" spans="1:2" ht="14.25">
      <c r="A2" s="110">
        <v>15</v>
      </c>
      <c r="B2" s="110">
        <v>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2023-02-15T12:39:25Z</dcterms:modified>
  <cp:category/>
  <cp:version/>
  <cp:contentType/>
  <cp:contentStatus/>
</cp:coreProperties>
</file>